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achgebiet2\Ziesel\Öffentlichkeitsarbeit, Presse\Internet-Seite\Neue Homepage 2022\Dokumentation zur Düngung\"/>
    </mc:Choice>
  </mc:AlternateContent>
  <bookViews>
    <workbookView xWindow="0" yWindow="0" windowWidth="21570" windowHeight="7455" tabRatio="625"/>
  </bookViews>
  <sheets>
    <sheet name="Hinweise" sheetId="5" r:id="rId1"/>
    <sheet name="Bsp. Düngedoku" sheetId="9" r:id="rId2"/>
    <sheet name="Düngedoku" sheetId="1" r:id="rId3"/>
    <sheet name="Pflanzenschutzdoku" sheetId="3" r:id="rId4"/>
    <sheet name="Sonstige Maßnahmen" sheetId="7" r:id="rId5"/>
    <sheet name="organische Dünger" sheetId="6" r:id="rId6"/>
    <sheet name="Mineraldünger" sheetId="2"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9" l="1"/>
  <c r="K9" i="1"/>
  <c r="J9" i="1"/>
  <c r="K9" i="9"/>
  <c r="J9" i="9"/>
  <c r="I9" i="9"/>
  <c r="K34" i="9"/>
  <c r="J34" i="9"/>
  <c r="I34" i="9"/>
  <c r="H34" i="9"/>
  <c r="K33" i="9"/>
  <c r="J33" i="9"/>
  <c r="I33" i="9"/>
  <c r="H33" i="9"/>
  <c r="K32" i="9"/>
  <c r="J32" i="9"/>
  <c r="I32" i="9"/>
  <c r="H32" i="9"/>
  <c r="K31" i="9"/>
  <c r="J31" i="9"/>
  <c r="I31" i="9"/>
  <c r="H31" i="9"/>
  <c r="I30" i="9"/>
  <c r="G30" i="9"/>
  <c r="K30" i="9" s="1"/>
  <c r="F30" i="9"/>
  <c r="J30" i="9" s="1"/>
  <c r="E30" i="9"/>
  <c r="D30" i="9"/>
  <c r="H30" i="9" s="1"/>
  <c r="G29" i="9"/>
  <c r="K29" i="9" s="1"/>
  <c r="F29" i="9"/>
  <c r="J29" i="9" s="1"/>
  <c r="E29" i="9"/>
  <c r="I29" i="9" s="1"/>
  <c r="D29" i="9"/>
  <c r="H29" i="9" s="1"/>
  <c r="I28" i="9"/>
  <c r="G28" i="9"/>
  <c r="K28" i="9" s="1"/>
  <c r="F28" i="9"/>
  <c r="J28" i="9" s="1"/>
  <c r="E28" i="9"/>
  <c r="D28" i="9"/>
  <c r="H28" i="9" s="1"/>
  <c r="G27" i="9"/>
  <c r="K27" i="9" s="1"/>
  <c r="F27" i="9"/>
  <c r="J27" i="9" s="1"/>
  <c r="E27" i="9"/>
  <c r="I27" i="9" s="1"/>
  <c r="D27" i="9"/>
  <c r="H27" i="9" s="1"/>
  <c r="K20" i="9"/>
  <c r="J20" i="9"/>
  <c r="I20" i="9"/>
  <c r="H20" i="9"/>
  <c r="K19" i="9"/>
  <c r="J19" i="9"/>
  <c r="I19" i="9"/>
  <c r="H19" i="9"/>
  <c r="K18" i="9"/>
  <c r="J18" i="9"/>
  <c r="I18" i="9"/>
  <c r="H18" i="9"/>
  <c r="K17" i="9"/>
  <c r="J17" i="9"/>
  <c r="I17" i="9"/>
  <c r="H17" i="9"/>
  <c r="K16" i="9"/>
  <c r="J16" i="9"/>
  <c r="I16" i="9"/>
  <c r="H16" i="9"/>
  <c r="K15" i="9"/>
  <c r="J15" i="9"/>
  <c r="I15" i="9"/>
  <c r="H15" i="9"/>
  <c r="K14" i="9"/>
  <c r="J14" i="9"/>
  <c r="I14" i="9"/>
  <c r="H14" i="9"/>
  <c r="K13" i="9"/>
  <c r="J13" i="9"/>
  <c r="I13" i="9"/>
  <c r="H13" i="9"/>
  <c r="H21" i="9" l="1"/>
  <c r="H22" i="9" s="1"/>
  <c r="K21" i="9"/>
  <c r="K22" i="9" s="1"/>
  <c r="J21" i="9"/>
  <c r="J22" i="9" s="1"/>
  <c r="K35" i="9"/>
  <c r="K36" i="9" s="1"/>
  <c r="K39" i="9" s="1"/>
  <c r="K42" i="9" s="1"/>
  <c r="J35" i="9"/>
  <c r="J38" i="9" s="1"/>
  <c r="J41" i="9" s="1"/>
  <c r="H35" i="9"/>
  <c r="I35" i="9"/>
  <c r="I36" i="9" s="1"/>
  <c r="I21" i="9"/>
  <c r="I22" i="9" s="1"/>
  <c r="H19" i="1"/>
  <c r="I19" i="1"/>
  <c r="J19" i="1"/>
  <c r="K19" i="1"/>
  <c r="H20" i="1"/>
  <c r="I20" i="1"/>
  <c r="J20" i="1"/>
  <c r="K20" i="1"/>
  <c r="H38" i="9" l="1"/>
  <c r="H36" i="9"/>
  <c r="H39" i="9" s="1"/>
  <c r="K38" i="9"/>
  <c r="K41" i="9" s="1"/>
  <c r="I39" i="9"/>
  <c r="I42" i="9" s="1"/>
  <c r="J36" i="9"/>
  <c r="J39" i="9" s="1"/>
  <c r="J42" i="9" s="1"/>
  <c r="I38" i="9"/>
  <c r="I41" i="9" s="1"/>
  <c r="I9" i="1"/>
  <c r="K14" i="1" l="1"/>
  <c r="K15" i="1"/>
  <c r="K16" i="1"/>
  <c r="K17" i="1"/>
  <c r="K18" i="1"/>
  <c r="J14" i="1"/>
  <c r="J15" i="1"/>
  <c r="J16" i="1"/>
  <c r="J17" i="1"/>
  <c r="J18" i="1"/>
  <c r="I14" i="1"/>
  <c r="I15" i="1"/>
  <c r="I16" i="1"/>
  <c r="I17" i="1"/>
  <c r="I18" i="1"/>
  <c r="H14" i="1"/>
  <c r="H15" i="1"/>
  <c r="H16" i="1"/>
  <c r="H17" i="1"/>
  <c r="H18" i="1"/>
  <c r="G28" i="1"/>
  <c r="G29" i="1"/>
  <c r="G30" i="1"/>
  <c r="F28" i="1"/>
  <c r="F29" i="1"/>
  <c r="F30" i="1"/>
  <c r="G27" i="1"/>
  <c r="F27" i="1"/>
  <c r="E28" i="1"/>
  <c r="E29" i="1"/>
  <c r="E30" i="1"/>
  <c r="E27" i="1"/>
  <c r="D28" i="1"/>
  <c r="D29" i="1"/>
  <c r="D30" i="1"/>
  <c r="D27" i="1"/>
  <c r="K32" i="1"/>
  <c r="I32" i="1"/>
  <c r="H32" i="1"/>
  <c r="J32" i="1"/>
  <c r="K31" i="1"/>
  <c r="J31" i="1" l="1"/>
  <c r="H31" i="1"/>
  <c r="I31" i="1"/>
  <c r="K34" i="1" l="1"/>
  <c r="J34" i="1"/>
  <c r="I34" i="1"/>
  <c r="H34" i="1"/>
  <c r="K33" i="1"/>
  <c r="J33" i="1"/>
  <c r="I33" i="1"/>
  <c r="H33" i="1"/>
  <c r="K30" i="1"/>
  <c r="J30" i="1"/>
  <c r="I30" i="1"/>
  <c r="H30" i="1"/>
  <c r="K29" i="1"/>
  <c r="J29" i="1"/>
  <c r="I29" i="1"/>
  <c r="H29" i="1"/>
  <c r="K28" i="1"/>
  <c r="J28" i="1"/>
  <c r="I28" i="1"/>
  <c r="H28" i="1"/>
  <c r="K27" i="1"/>
  <c r="J27" i="1"/>
  <c r="I27" i="1"/>
  <c r="H27" i="1"/>
  <c r="K13" i="1"/>
  <c r="J13" i="1"/>
  <c r="I13" i="1"/>
  <c r="H13" i="1"/>
  <c r="H35" i="1" l="1"/>
  <c r="H21" i="1"/>
  <c r="H22" i="1" s="1"/>
  <c r="K21" i="1"/>
  <c r="K22" i="1" s="1"/>
  <c r="J21" i="1"/>
  <c r="J22" i="1" s="1"/>
  <c r="I21" i="1"/>
  <c r="I22" i="1" s="1"/>
  <c r="I35" i="1"/>
  <c r="K35" i="1"/>
  <c r="J35" i="1"/>
  <c r="I36" i="1" l="1"/>
  <c r="I39" i="1" s="1"/>
  <c r="I42" i="1" s="1"/>
  <c r="I38" i="1"/>
  <c r="I41" i="1" s="1"/>
  <c r="J36" i="1"/>
  <c r="J39" i="1" s="1"/>
  <c r="J42" i="1" s="1"/>
  <c r="J38" i="1"/>
  <c r="J41" i="1" s="1"/>
  <c r="K36" i="1"/>
  <c r="K39" i="1" s="1"/>
  <c r="K42" i="1" s="1"/>
  <c r="K38" i="1"/>
  <c r="K41" i="1" s="1"/>
  <c r="H36" i="1"/>
  <c r="H39" i="1" s="1"/>
  <c r="H38" i="1"/>
</calcChain>
</file>

<file path=xl/sharedStrings.xml><?xml version="1.0" encoding="utf-8"?>
<sst xmlns="http://schemas.openxmlformats.org/spreadsheetml/2006/main" count="396" uniqueCount="240">
  <si>
    <t>Düngejahr:</t>
  </si>
  <si>
    <t>Aufzeichnung der Düngungsmaßnahmen (DüV § 10 Abs. 2)</t>
  </si>
  <si>
    <t xml:space="preserve">Bezeichnung: Schlag / Bewirtschaftungseinheit </t>
  </si>
  <si>
    <t>Größe [ha]</t>
  </si>
  <si>
    <t>Kultur /Zweitfrucht / Zwischenfrucht</t>
  </si>
  <si>
    <t>Aufgebrachte Menge organische Düngemittel</t>
  </si>
  <si>
    <t>Menge [t bzw. m³ / ha]</t>
  </si>
  <si>
    <t>Düngemittel</t>
  </si>
  <si>
    <t>Nährstoffgehalt [kg / m3 bzw. t]</t>
  </si>
  <si>
    <t>Aufgebrachte Nährstoffe [kg / ha]</t>
  </si>
  <si>
    <t>Summe [kg / ha]</t>
  </si>
  <si>
    <t>Aufgebrachte Menge mineralische Düngemittel</t>
  </si>
  <si>
    <t>Datum</t>
  </si>
  <si>
    <r>
      <rPr>
        <i/>
        <sz val="10"/>
        <rFont val="Arial"/>
        <family val="2"/>
      </rPr>
      <t>Düngemittel</t>
    </r>
  </si>
  <si>
    <r>
      <rPr>
        <i/>
        <sz val="10"/>
        <rFont val="Arial"/>
        <family val="2"/>
      </rPr>
      <t>Nährstoffgehalt [%]</t>
    </r>
  </si>
  <si>
    <r>
      <rPr>
        <i/>
        <sz val="10"/>
        <rFont val="Arial"/>
        <family val="2"/>
      </rPr>
      <t>Mindest-</t>
    </r>
    <r>
      <rPr>
        <i/>
        <sz val="10"/>
        <rFont val="Times New Roman"/>
        <family val="1"/>
      </rPr>
      <t xml:space="preserve"> </t>
    </r>
    <r>
      <rPr>
        <i/>
        <sz val="10"/>
        <rFont val="Arial"/>
        <family val="2"/>
      </rPr>
      <t>wirksamkeit</t>
    </r>
    <r>
      <rPr>
        <i/>
        <sz val="10"/>
        <rFont val="Times New Roman"/>
        <family val="1"/>
      </rPr>
      <t xml:space="preserve"> </t>
    </r>
    <r>
      <rPr>
        <i/>
        <sz val="10"/>
        <rFont val="Arial"/>
        <family val="2"/>
      </rPr>
      <t>[%]</t>
    </r>
  </si>
  <si>
    <r>
      <rPr>
        <i/>
        <sz val="10"/>
        <rFont val="Arial"/>
        <family val="2"/>
      </rPr>
      <t>N</t>
    </r>
    <r>
      <rPr>
        <i/>
        <sz val="7"/>
        <rFont val="Arial"/>
        <family val="2"/>
      </rPr>
      <t>gesamt</t>
    </r>
  </si>
  <si>
    <r>
      <rPr>
        <i/>
        <sz val="10"/>
        <rFont val="Arial"/>
        <family val="2"/>
      </rPr>
      <t>P</t>
    </r>
    <r>
      <rPr>
        <i/>
        <sz val="7"/>
        <rFont val="Arial"/>
        <family val="2"/>
      </rPr>
      <t>2</t>
    </r>
    <r>
      <rPr>
        <i/>
        <sz val="10"/>
        <rFont val="Arial"/>
        <family val="2"/>
      </rPr>
      <t>O</t>
    </r>
    <r>
      <rPr>
        <i/>
        <sz val="7"/>
        <rFont val="Arial"/>
        <family val="2"/>
      </rPr>
      <t>5</t>
    </r>
  </si>
  <si>
    <r>
      <rPr>
        <i/>
        <sz val="10"/>
        <rFont val="Arial"/>
        <family val="2"/>
      </rPr>
      <t>K</t>
    </r>
    <r>
      <rPr>
        <i/>
        <sz val="7"/>
        <rFont val="Arial"/>
        <family val="2"/>
      </rPr>
      <t>2</t>
    </r>
    <r>
      <rPr>
        <i/>
        <sz val="10"/>
        <rFont val="Arial"/>
        <family val="2"/>
      </rPr>
      <t>O</t>
    </r>
  </si>
  <si>
    <r>
      <rPr>
        <sz val="10"/>
        <rFont val="Arial"/>
        <family val="2"/>
      </rPr>
      <t>AHL (t)</t>
    </r>
  </si>
  <si>
    <r>
      <rPr>
        <sz val="10"/>
        <rFont val="Arial"/>
        <family val="2"/>
      </rPr>
      <t>NPK 12-12-17(-2)</t>
    </r>
  </si>
  <si>
    <r>
      <rPr>
        <sz val="10"/>
        <rFont val="Arial"/>
        <family val="2"/>
      </rPr>
      <t>Kalkammonsalpeter</t>
    </r>
  </si>
  <si>
    <r>
      <rPr>
        <sz val="10"/>
        <rFont val="Arial"/>
        <family val="2"/>
      </rPr>
      <t>Harnstoff (46)</t>
    </r>
  </si>
  <si>
    <r>
      <rPr>
        <sz val="10"/>
        <rFont val="Arial"/>
        <family val="2"/>
      </rPr>
      <t>Korn-Kali 40</t>
    </r>
  </si>
  <si>
    <r>
      <rPr>
        <sz val="10"/>
        <rFont val="Arial"/>
        <family val="2"/>
      </rPr>
      <t>Diammonphosphat (NP 18-46)</t>
    </r>
  </si>
  <si>
    <r>
      <rPr>
        <sz val="10"/>
        <rFont val="Arial"/>
        <family val="2"/>
      </rPr>
      <t>Monoammonphosphat (NP 12-52)</t>
    </r>
  </si>
  <si>
    <r>
      <rPr>
        <sz val="10"/>
        <rFont val="Arial"/>
        <family val="2"/>
      </rPr>
      <t>Ammonsulfatsalpeter (ASS)</t>
    </r>
  </si>
  <si>
    <r>
      <rPr>
        <sz val="10"/>
        <rFont val="Arial"/>
        <family val="2"/>
      </rPr>
      <t>Ammonsulfatsalpeter-Bor</t>
    </r>
  </si>
  <si>
    <r>
      <rPr>
        <sz val="10"/>
        <rFont val="Arial"/>
        <family val="2"/>
      </rPr>
      <t>Kalkstickstoff PERLKA</t>
    </r>
  </si>
  <si>
    <r>
      <rPr>
        <sz val="10"/>
        <rFont val="Arial"/>
        <family val="2"/>
      </rPr>
      <t>ENTEC 25-15</t>
    </r>
  </si>
  <si>
    <r>
      <rPr>
        <sz val="10"/>
        <rFont val="Arial"/>
        <family val="2"/>
      </rPr>
      <t>ENTEC 26</t>
    </r>
  </si>
  <si>
    <r>
      <rPr>
        <sz val="10"/>
        <rFont val="Arial"/>
        <family val="2"/>
      </rPr>
      <t>ENTEC perfect 15-5-20</t>
    </r>
  </si>
  <si>
    <r>
      <rPr>
        <sz val="10"/>
        <rFont val="Arial"/>
        <family val="2"/>
      </rPr>
      <t>PIAMON</t>
    </r>
  </si>
  <si>
    <r>
      <rPr>
        <sz val="10"/>
        <rFont val="Arial"/>
        <family val="2"/>
      </rPr>
      <t>Patentkali/Kalimagnesia</t>
    </r>
  </si>
  <si>
    <t>Nährstoffgehalt [kg / dt]</t>
  </si>
  <si>
    <t>[kg/dt]</t>
  </si>
  <si>
    <t>N</t>
  </si>
  <si>
    <t>Berechneter Düngebedarf [kg / ha]</t>
  </si>
  <si>
    <t>Summe min. und org. [kg / ha]</t>
  </si>
  <si>
    <t>Saldo [kg / ha]</t>
  </si>
  <si>
    <t>Saldo [kg / Schlag bzw. BE]</t>
  </si>
  <si>
    <t>Summe [kg / Schlag bzw. BE]</t>
  </si>
  <si>
    <t>Menge [dt / ha]</t>
  </si>
  <si>
    <t>Aufzeichnungen über angewendete Pflanzenschutzmittel</t>
  </si>
  <si>
    <r>
      <t xml:space="preserve">Berechnet Düngebedarf </t>
    </r>
    <r>
      <rPr>
        <sz val="8"/>
        <color theme="1"/>
        <rFont val="Calibri"/>
        <family val="2"/>
        <scheme val="minor"/>
      </rPr>
      <t>[kg / Schlag bzw. BE]</t>
    </r>
  </si>
  <si>
    <r>
      <rPr>
        <b/>
        <sz val="10"/>
        <rFont val="Calibri"/>
        <family val="2"/>
      </rPr>
      <t>verwendetes</t>
    </r>
    <r>
      <rPr>
        <b/>
        <sz val="10"/>
        <rFont val="Times New Roman"/>
        <family val="1"/>
      </rPr>
      <t xml:space="preserve"> </t>
    </r>
    <r>
      <rPr>
        <b/>
        <sz val="10"/>
        <rFont val="Calibri"/>
        <family val="2"/>
      </rPr>
      <t xml:space="preserve">Pflanzenschutzmittel
</t>
    </r>
    <r>
      <rPr>
        <b/>
        <sz val="10"/>
        <rFont val="Calibri"/>
        <family val="2"/>
      </rPr>
      <t>exakte Produktbezeichnung</t>
    </r>
  </si>
  <si>
    <r>
      <rPr>
        <b/>
        <sz val="10"/>
        <rFont val="Calibri"/>
        <family val="2"/>
      </rPr>
      <t xml:space="preserve">Name des Anwenders
</t>
    </r>
    <r>
      <rPr>
        <b/>
        <sz val="10"/>
        <rFont val="Calibri"/>
        <family val="2"/>
      </rPr>
      <t>Name               Vorname</t>
    </r>
  </si>
  <si>
    <r>
      <rPr>
        <b/>
        <sz val="10"/>
        <rFont val="Calibri"/>
        <family val="2"/>
      </rPr>
      <t xml:space="preserve">Aufwandmenge
</t>
    </r>
    <r>
      <rPr>
        <b/>
        <sz val="10"/>
        <rFont val="Calibri"/>
        <family val="2"/>
      </rPr>
      <t>je Flächen- bzw.</t>
    </r>
    <r>
      <rPr>
        <b/>
        <sz val="10"/>
        <rFont val="Times New Roman"/>
        <family val="1"/>
      </rPr>
      <t xml:space="preserve"> </t>
    </r>
    <r>
      <rPr>
        <b/>
        <sz val="10"/>
        <rFont val="Calibri"/>
        <family val="2"/>
      </rPr>
      <t>Gewichtseinheit</t>
    </r>
  </si>
  <si>
    <r>
      <rPr>
        <b/>
        <sz val="10"/>
        <rFont val="Calibri"/>
        <family val="2"/>
      </rPr>
      <t>Anwendungs</t>
    </r>
    <r>
      <rPr>
        <b/>
        <sz val="10"/>
        <rFont val="Calibri"/>
        <family val="2"/>
      </rPr>
      <t xml:space="preserve">datum
</t>
    </r>
    <r>
      <rPr>
        <b/>
        <sz val="10"/>
        <rFont val="Calibri"/>
        <family val="2"/>
      </rPr>
      <t>Tag, Monat, Jahr</t>
    </r>
  </si>
  <si>
    <t>Anbaujahr:</t>
  </si>
  <si>
    <t>Wasseraufwandmenge [l/ha]:</t>
  </si>
  <si>
    <t xml:space="preserve">Saldo aufgebrachte Menge - berechneter Düngebedarf </t>
  </si>
  <si>
    <t xml:space="preserve">Dünge- und Pflanzenschutzaufzeichnungen </t>
  </si>
  <si>
    <r>
      <rPr>
        <b/>
        <sz val="11"/>
        <rFont val="Arial"/>
        <family val="2"/>
      </rPr>
      <t>Rechtlicher Rahmen</t>
    </r>
  </si>
  <si>
    <r>
      <rPr>
        <b/>
        <sz val="11"/>
        <rFont val="Arial"/>
        <family val="2"/>
      </rPr>
      <t>Welche Betriebe sind ausgenommen?</t>
    </r>
  </si>
  <si>
    <r>
      <rPr>
        <sz val="11"/>
        <rFont val="Arial"/>
        <family val="2"/>
      </rPr>
      <t xml:space="preserve">Siehe Entscheidungsbäume (innerhalb bzw. außerhalb der Nitratgebiete) des LTZ: </t>
    </r>
    <r>
      <rPr>
        <u/>
        <sz val="11"/>
        <color rgb="FF0000FF"/>
        <rFont val="Arial"/>
        <family val="2"/>
      </rPr>
      <t>www.ltz-bw.de </t>
    </r>
    <r>
      <rPr>
        <sz val="11"/>
        <rFont val="Wingdings"/>
        <charset val="2"/>
      </rPr>
      <t></t>
    </r>
    <r>
      <rPr>
        <sz val="11"/>
        <rFont val="Arial"/>
        <family val="2"/>
      </rPr>
      <t xml:space="preserve"> Arbeitsfelder </t>
    </r>
    <r>
      <rPr>
        <sz val="11"/>
        <rFont val="Wingdings"/>
        <charset val="2"/>
      </rPr>
      <t></t>
    </r>
    <r>
      <rPr>
        <sz val="11"/>
        <rFont val="Arial"/>
        <family val="2"/>
      </rPr>
      <t xml:space="preserve"> Düngung</t>
    </r>
  </si>
  <si>
    <r>
      <rPr>
        <b/>
        <sz val="11"/>
        <rFont val="Arial"/>
        <family val="2"/>
      </rPr>
      <t>Welche Flächen sind ausgenommen?</t>
    </r>
  </si>
  <si>
    <r>
      <rPr>
        <sz val="11"/>
        <rFont val="Arial"/>
        <family val="2"/>
      </rPr>
      <t>•    Flächen, auf denen nur Zierpflanzen oder Weihnachtsbaumkulturen angebaut werden,</t>
    </r>
  </si>
  <si>
    <r>
      <rPr>
        <sz val="11"/>
        <rFont val="Arial"/>
        <family val="2"/>
      </rPr>
      <t>•    Baumschul-, Rebschul-, Strauchbeeren- und Baumobstflächen,</t>
    </r>
  </si>
  <si>
    <r>
      <rPr>
        <sz val="11"/>
        <rFont val="Arial"/>
        <family val="2"/>
      </rPr>
      <t>•    nicht im Ertrag stehende Dauerkulturflächen des Wein- oder Obstbaus,</t>
    </r>
  </si>
  <si>
    <r>
      <rPr>
        <sz val="11"/>
        <rFont val="Arial"/>
        <family val="2"/>
      </rPr>
      <t>•    Flächen, die der Erzeugung schnellwüchsiger Forstgehölze zur energetischen Nutzung dienen und</t>
    </r>
  </si>
  <si>
    <r>
      <rPr>
        <sz val="11"/>
        <rFont val="Arial"/>
        <family val="2"/>
      </rPr>
      <t>•    reine Weideflächen ohne N-Düngung, wenn max. 100 kg N/ha und Jahr aus Beweidung anfallen.</t>
    </r>
  </si>
  <si>
    <r>
      <rPr>
        <b/>
        <sz val="11"/>
        <rFont val="Arial"/>
        <family val="2"/>
      </rPr>
      <t>Wie wird der verfügbare Stickstoff von organischen Düngemitteln bei eigenen Analysewerten bestimmt?</t>
    </r>
    <r>
      <rPr>
        <b/>
        <sz val="11"/>
        <rFont val="Times New Roman"/>
        <family val="1"/>
      </rPr>
      <t xml:space="preserve"> </t>
    </r>
  </si>
  <si>
    <r>
      <rPr>
        <sz val="11"/>
        <rFont val="Arial"/>
        <family val="2"/>
      </rPr>
      <t>Die Düngeverordnung ist am 01.05.2020 in Kraft getreten. Ab diesem Zeitpunkt hat der Betriebsinhaber spätestens 2 Tage nach jeder Düngungsmaßnahme</t>
    </r>
    <r>
      <rPr>
        <sz val="11"/>
        <rFont val="Times New Roman"/>
        <family val="1"/>
      </rPr>
      <t xml:space="preserve"> </t>
    </r>
    <r>
      <rPr>
        <sz val="11"/>
        <rFont val="Arial"/>
        <family val="2"/>
      </rPr>
      <t>die Bezeichnung und die Größe des Schlages bzw. der Bewirtschaftungseinheit, die Art und Menge des aufgebrachten Stoffes, die aufgebrachte Menge an</t>
    </r>
    <r>
      <rPr>
        <sz val="11"/>
        <rFont val="Times New Roman"/>
        <family val="1"/>
      </rPr>
      <t xml:space="preserve"> </t>
    </r>
    <r>
      <rPr>
        <sz val="11"/>
        <rFont val="Arial"/>
        <family val="2"/>
      </rPr>
      <t>Gesamtstickstoff und Phosphat, bei organischen und organisch-mineralischen Düngemitteln auch die Menge an verfügbarem Stickstoff, aufzuzeichnen.</t>
    </r>
  </si>
  <si>
    <r>
      <rPr>
        <b/>
        <sz val="11"/>
        <rFont val="Arial"/>
        <family val="2"/>
      </rPr>
      <t>Ausgangsstoff des Düngemittels</t>
    </r>
  </si>
  <si>
    <r>
      <rPr>
        <sz val="11"/>
        <rFont val="Arial"/>
        <family val="2"/>
      </rPr>
      <t>Rindergülle</t>
    </r>
  </si>
  <si>
    <r>
      <rPr>
        <sz val="11"/>
        <rFont val="Arial"/>
        <family val="2"/>
      </rPr>
      <t>AL: 60</t>
    </r>
    <r>
      <rPr>
        <sz val="11"/>
        <rFont val="Times New Roman"/>
        <family val="1"/>
      </rPr>
      <t xml:space="preserve"> </t>
    </r>
    <r>
      <rPr>
        <sz val="11"/>
        <rFont val="Arial"/>
        <family val="2"/>
      </rPr>
      <t>GL: 50*</t>
    </r>
  </si>
  <si>
    <r>
      <rPr>
        <sz val="11"/>
        <rFont val="Arial"/>
        <family val="2"/>
      </rPr>
      <t>Schweinegülle</t>
    </r>
  </si>
  <si>
    <r>
      <rPr>
        <sz val="11"/>
        <rFont val="Arial"/>
        <family val="2"/>
      </rPr>
      <t>AL: 70</t>
    </r>
    <r>
      <rPr>
        <sz val="11"/>
        <rFont val="Times New Roman"/>
        <family val="1"/>
      </rPr>
      <t xml:space="preserve"> </t>
    </r>
    <r>
      <rPr>
        <sz val="11"/>
        <rFont val="Arial"/>
        <family val="2"/>
      </rPr>
      <t>GL: 60*</t>
    </r>
  </si>
  <si>
    <r>
      <rPr>
        <sz val="11"/>
        <rFont val="Arial"/>
        <family val="2"/>
      </rPr>
      <t>Rinder-, Schaf- und Ziegenfestmist</t>
    </r>
  </si>
  <si>
    <r>
      <rPr>
        <sz val="11"/>
        <rFont val="Arial"/>
        <family val="2"/>
      </rPr>
      <t>Schweinefestmist</t>
    </r>
  </si>
  <si>
    <r>
      <rPr>
        <sz val="11"/>
        <rFont val="Arial"/>
        <family val="2"/>
      </rPr>
      <t>Hühnertrockenkot</t>
    </r>
  </si>
  <si>
    <r>
      <rPr>
        <sz val="11"/>
        <rFont val="Arial"/>
        <family val="2"/>
      </rPr>
      <t>Geflügel- und Kaninchenfestmist</t>
    </r>
  </si>
  <si>
    <r>
      <rPr>
        <sz val="11"/>
        <rFont val="Arial"/>
        <family val="2"/>
      </rPr>
      <t>Pferdefestmist</t>
    </r>
  </si>
  <si>
    <r>
      <rPr>
        <sz val="11"/>
        <rFont val="Arial"/>
        <family val="2"/>
      </rPr>
      <t>Rinderjauche/Schweinejauche</t>
    </r>
  </si>
  <si>
    <r>
      <rPr>
        <sz val="11"/>
        <rFont val="Arial"/>
        <family val="2"/>
      </rPr>
      <t>Klärschlamm flüssig (&lt;15 % TM)</t>
    </r>
  </si>
  <si>
    <r>
      <rPr>
        <sz val="11"/>
        <rFont val="Arial"/>
        <family val="2"/>
      </rPr>
      <t>Klärschlamm fest (</t>
    </r>
    <r>
      <rPr>
        <sz val="11"/>
        <rFont val="Courier New"/>
        <family val="3"/>
      </rPr>
      <t>≥</t>
    </r>
    <r>
      <rPr>
        <sz val="11"/>
        <rFont val="Arial"/>
        <family val="2"/>
      </rPr>
      <t>15 % TM)</t>
    </r>
  </si>
  <si>
    <r>
      <rPr>
        <sz val="11"/>
        <rFont val="Arial"/>
        <family val="2"/>
      </rPr>
      <t>Pilzsubstrat</t>
    </r>
  </si>
  <si>
    <r>
      <rPr>
        <sz val="11"/>
        <rFont val="Arial"/>
        <family val="2"/>
      </rPr>
      <t>Grünschnittkompost</t>
    </r>
  </si>
  <si>
    <r>
      <rPr>
        <sz val="11"/>
        <rFont val="Arial"/>
        <family val="2"/>
      </rPr>
      <t>Sonstige Komposte</t>
    </r>
  </si>
  <si>
    <r>
      <rPr>
        <sz val="11"/>
        <rFont val="Arial"/>
        <family val="2"/>
      </rPr>
      <t>Biogasanlagengärrückstand flüssig</t>
    </r>
  </si>
  <si>
    <r>
      <rPr>
        <sz val="11"/>
        <rFont val="Arial"/>
        <family val="2"/>
      </rPr>
      <t>Biogasanlagengärrückstand fest</t>
    </r>
  </si>
  <si>
    <r>
      <rPr>
        <sz val="11"/>
        <rFont val="Arial"/>
        <family val="2"/>
      </rPr>
      <t>AL=Ackerland; GL= Grünland     * Bei Aufbringung auf Grünland gelten ab 01.02.2025 die Mindestwirksamkeiten des Ackerlands</t>
    </r>
  </si>
  <si>
    <r>
      <rPr>
        <b/>
        <sz val="11"/>
        <rFont val="Arial"/>
        <family val="2"/>
      </rPr>
      <t>Mindest</t>
    </r>
    <r>
      <rPr>
        <b/>
        <sz val="11"/>
        <rFont val="Arial"/>
        <family val="2"/>
      </rPr>
      <t>wirksam</t>
    </r>
    <r>
      <rPr>
        <b/>
        <sz val="11"/>
        <rFont val="Arial"/>
        <family val="2"/>
      </rPr>
      <t>keit [%]</t>
    </r>
  </si>
  <si>
    <t>In eigener Sache</t>
  </si>
  <si>
    <t xml:space="preserve">Bei Fragen zum Thema Düngung, Düngeverordnung oder zur vorliegenden Tabelle helfen wir Ihnen gerne weiter.
Landwirtschaftsamt Biberach
Sachgebiet 2 - Pflanzenbau
Bergerhauser Str. 36
88400 Biberach
</t>
  </si>
  <si>
    <t>Ansprechpartner</t>
  </si>
  <si>
    <t>Herr Teufel</t>
  </si>
  <si>
    <t>E-Mail</t>
  </si>
  <si>
    <t>felix.teufel@biberach.de</t>
  </si>
  <si>
    <t>Herr Schiller</t>
  </si>
  <si>
    <t>Herr Ammermann</t>
  </si>
  <si>
    <t>Telefon 07351/52-</t>
  </si>
  <si>
    <t>Frau Eberhardt</t>
  </si>
  <si>
    <t>Frau Hotz</t>
  </si>
  <si>
    <t>Frau Rodi</t>
  </si>
  <si>
    <t>Herr Ziesel</t>
  </si>
  <si>
    <t>christoph.ammermann@biberach.de</t>
  </si>
  <si>
    <t>katharina.eberhardt@biberach.de</t>
  </si>
  <si>
    <t>stefanie.hotz@biberach.de</t>
  </si>
  <si>
    <t>lisa.rodi@biberach.de</t>
  </si>
  <si>
    <t>tobias.schiller@biberach.de</t>
  </si>
  <si>
    <t>michael.ziesel@biberach.de</t>
  </si>
  <si>
    <r>
      <t xml:space="preserve">Summe min. und org. </t>
    </r>
    <r>
      <rPr>
        <sz val="6"/>
        <color theme="1"/>
        <rFont val="Calibri"/>
        <family val="2"/>
        <scheme val="minor"/>
      </rPr>
      <t>[kg / Schlag bzw. BE]</t>
    </r>
  </si>
  <si>
    <t>Kontakt</t>
  </si>
  <si>
    <r>
      <rPr>
        <b/>
        <sz val="10"/>
        <rFont val="Arial"/>
        <family val="2"/>
      </rPr>
      <t>Festmist</t>
    </r>
  </si>
  <si>
    <r>
      <rPr>
        <sz val="10"/>
        <rFont val="Arial"/>
        <family val="2"/>
      </rPr>
      <t>Festmist Rinder,</t>
    </r>
    <r>
      <rPr>
        <sz val="10"/>
        <rFont val="Times New Roman"/>
        <family val="1"/>
      </rPr>
      <t xml:space="preserve"> </t>
    </r>
    <r>
      <rPr>
        <sz val="10"/>
        <rFont val="Arial"/>
        <family val="2"/>
      </rPr>
      <t>Grünland</t>
    </r>
  </si>
  <si>
    <r>
      <rPr>
        <sz val="10"/>
        <rFont val="Arial"/>
        <family val="2"/>
      </rPr>
      <t>Festmist Rinder, Acker</t>
    </r>
  </si>
  <si>
    <r>
      <rPr>
        <sz val="10"/>
        <rFont val="Arial"/>
        <family val="2"/>
      </rPr>
      <t>Festmist Schweine</t>
    </r>
    <r>
      <rPr>
        <sz val="10"/>
        <rFont val="Times New Roman"/>
        <family val="1"/>
      </rPr>
      <t xml:space="preserve"> </t>
    </r>
    <r>
      <rPr>
        <sz val="10"/>
        <rFont val="Arial"/>
        <family val="2"/>
      </rPr>
      <t>Standard</t>
    </r>
  </si>
  <si>
    <r>
      <rPr>
        <sz val="10"/>
        <rFont val="Arial"/>
        <family val="2"/>
      </rPr>
      <t>Festmist Schweine</t>
    </r>
    <r>
      <rPr>
        <sz val="10"/>
        <rFont val="Times New Roman"/>
        <family val="1"/>
      </rPr>
      <t xml:space="preserve"> </t>
    </r>
    <r>
      <rPr>
        <sz val="10"/>
        <rFont val="Arial"/>
        <family val="2"/>
      </rPr>
      <t>N/P-reduz.</t>
    </r>
  </si>
  <si>
    <r>
      <rPr>
        <sz val="10"/>
        <rFont val="Arial"/>
        <family val="2"/>
      </rPr>
      <t>Festmist Schafe</t>
    </r>
  </si>
  <si>
    <r>
      <rPr>
        <sz val="10"/>
        <rFont val="Arial"/>
        <family val="2"/>
      </rPr>
      <t>Festmist Pferde</t>
    </r>
  </si>
  <si>
    <r>
      <rPr>
        <sz val="10"/>
        <rFont val="Arial"/>
        <family val="2"/>
      </rPr>
      <t>Festmist Ziegen</t>
    </r>
  </si>
  <si>
    <r>
      <rPr>
        <sz val="10"/>
        <rFont val="Arial"/>
        <family val="2"/>
      </rPr>
      <t>Festmist Kaninchen</t>
    </r>
  </si>
  <si>
    <r>
      <rPr>
        <b/>
        <sz val="10"/>
        <rFont val="Arial"/>
        <family val="2"/>
      </rPr>
      <t>Geflügelmist/ -kot</t>
    </r>
  </si>
  <si>
    <r>
      <rPr>
        <sz val="10"/>
        <rFont val="Arial"/>
        <family val="2"/>
      </rPr>
      <t>Hühnermist (Einstreu)</t>
    </r>
  </si>
  <si>
    <r>
      <rPr>
        <sz val="10"/>
        <rFont val="Arial"/>
        <family val="2"/>
      </rPr>
      <t>Hühnertrockenkot</t>
    </r>
  </si>
  <si>
    <r>
      <rPr>
        <sz val="10"/>
        <rFont val="Arial"/>
        <family val="2"/>
      </rPr>
      <t>Putenhähne Putenmist</t>
    </r>
    <r>
      <rPr>
        <sz val="10"/>
        <rFont val="Times New Roman"/>
        <family val="1"/>
      </rPr>
      <t xml:space="preserve"> </t>
    </r>
    <r>
      <rPr>
        <sz val="10"/>
        <rFont val="Arial"/>
        <family val="2"/>
      </rPr>
      <t>(Einstreu)</t>
    </r>
  </si>
  <si>
    <r>
      <rPr>
        <sz val="10"/>
        <rFont val="Arial"/>
        <family val="2"/>
      </rPr>
      <t>Putenhähne Putenmist</t>
    </r>
    <r>
      <rPr>
        <sz val="10"/>
        <rFont val="Times New Roman"/>
        <family val="1"/>
      </rPr>
      <t xml:space="preserve"> </t>
    </r>
    <r>
      <rPr>
        <sz val="10"/>
        <rFont val="Arial"/>
        <family val="2"/>
      </rPr>
      <t>(Einstreu) N/P-reduz.</t>
    </r>
  </si>
  <si>
    <r>
      <rPr>
        <sz val="10"/>
        <rFont val="Arial"/>
        <family val="2"/>
      </rPr>
      <t>Putenhennen Puten-</t>
    </r>
    <r>
      <rPr>
        <sz val="10"/>
        <rFont val="Times New Roman"/>
        <family val="1"/>
      </rPr>
      <t xml:space="preserve"> </t>
    </r>
    <r>
      <rPr>
        <sz val="10"/>
        <rFont val="Arial"/>
        <family val="2"/>
      </rPr>
      <t>mist (Einstreu)</t>
    </r>
  </si>
  <si>
    <r>
      <rPr>
        <sz val="10"/>
        <rFont val="Arial"/>
        <family val="2"/>
      </rPr>
      <t>Putenhennen Puten-</t>
    </r>
    <r>
      <rPr>
        <sz val="10"/>
        <rFont val="Times New Roman"/>
        <family val="1"/>
      </rPr>
      <t xml:space="preserve"> </t>
    </r>
    <r>
      <rPr>
        <sz val="10"/>
        <rFont val="Arial"/>
        <family val="2"/>
      </rPr>
      <t>mist (Einstreu) N/P-</t>
    </r>
    <r>
      <rPr>
        <sz val="10"/>
        <rFont val="Times New Roman"/>
        <family val="1"/>
      </rPr>
      <t xml:space="preserve"> </t>
    </r>
    <r>
      <rPr>
        <sz val="10"/>
        <rFont val="Arial"/>
        <family val="2"/>
      </rPr>
      <t>reduz.</t>
    </r>
  </si>
  <si>
    <r>
      <rPr>
        <sz val="10"/>
        <rFont val="Arial"/>
        <family val="2"/>
      </rPr>
      <t>Masthähnchenmist</t>
    </r>
  </si>
  <si>
    <r>
      <rPr>
        <sz val="10"/>
        <rFont val="Arial"/>
        <family val="2"/>
      </rPr>
      <t>Flugentenmist</t>
    </r>
  </si>
  <si>
    <r>
      <rPr>
        <b/>
        <sz val="7"/>
        <rFont val="Arial"/>
        <family val="2"/>
      </rPr>
      <t xml:space="preserve">1) </t>
    </r>
    <r>
      <rPr>
        <b/>
        <sz val="10"/>
        <rFont val="Arial"/>
        <family val="2"/>
      </rPr>
      <t>Vor der Aufbringung muss eine Analyse vorliegen!</t>
    </r>
  </si>
  <si>
    <r>
      <rPr>
        <sz val="10"/>
        <rFont val="Arial"/>
        <family val="2"/>
      </rPr>
      <t>t</t>
    </r>
  </si>
  <si>
    <t>GL: 60*</t>
  </si>
  <si>
    <t>AL: 70</t>
  </si>
  <si>
    <t>GL: 50*</t>
  </si>
  <si>
    <t>Gülle Schweinemast Standard, 7,5% TS</t>
  </si>
  <si>
    <t>Gülle Schweinemast Standard, 5% TS</t>
  </si>
  <si>
    <t>TS</t>
  </si>
  <si>
    <t>Mindestwirksamkeit</t>
  </si>
  <si>
    <t>Einheit</t>
  </si>
  <si>
    <t>Nährstoffgehalt [kg/ t (dt) bzw. m³ FM]</t>
  </si>
  <si>
    <t>[%]</t>
  </si>
  <si>
    <t>[kg/Einheit]</t>
  </si>
  <si>
    <t>Gülle</t>
  </si>
  <si>
    <t>Gülle Jungvieh Grünland, 7,5 % TS</t>
  </si>
  <si>
    <t>m³</t>
  </si>
  <si>
    <t>Gülle Jungvieh Grünland, 10% TS</t>
  </si>
  <si>
    <t>AL: 60 GL: 50*</t>
  </si>
  <si>
    <t>Gülle Milchvieh Grünland, 7,5 % TS</t>
  </si>
  <si>
    <t>Gülle Milchvieh Grünland, 10% TS</t>
  </si>
  <si>
    <t>Gülle Bullenmast 7,5%</t>
  </si>
  <si>
    <t>AL: 70 GL: 60*</t>
  </si>
  <si>
    <t>Jauche</t>
  </si>
  <si>
    <t>Jauche Rinder</t>
  </si>
  <si>
    <t>Gärrückstände/ Klärschlamm</t>
  </si>
  <si>
    <t>1)</t>
  </si>
  <si>
    <t>AL: 60</t>
  </si>
  <si>
    <t>t</t>
  </si>
  <si>
    <r>
      <rPr>
        <sz val="10"/>
        <rFont val="Arial"/>
        <family val="2"/>
      </rPr>
      <t>Gülle Jungvieh Ackerland, 7,5% TS</t>
    </r>
  </si>
  <si>
    <r>
      <rPr>
        <sz val="10"/>
        <rFont val="Arial"/>
        <family val="2"/>
      </rPr>
      <t>7,5
G</t>
    </r>
  </si>
  <si>
    <r>
      <rPr>
        <sz val="10"/>
        <rFont val="Arial"/>
        <family val="2"/>
      </rPr>
      <t>Gülle Jungvieh Ackerland, 10% TS</t>
    </r>
  </si>
  <si>
    <r>
      <rPr>
        <sz val="10"/>
        <rFont val="Arial"/>
        <family val="2"/>
      </rPr>
      <t>10
G</t>
    </r>
  </si>
  <si>
    <r>
      <rPr>
        <sz val="10"/>
        <rFont val="Arial"/>
        <family val="2"/>
      </rPr>
      <t>Gülle Milchvieh Ackerland, 7,5% TS</t>
    </r>
  </si>
  <si>
    <r>
      <rPr>
        <sz val="10"/>
        <rFont val="Arial"/>
        <family val="2"/>
      </rPr>
      <t>Gülle Milchvieh Ackerland, 10% TS</t>
    </r>
  </si>
  <si>
    <r>
      <rPr>
        <sz val="10"/>
        <rFont val="Arial"/>
        <family val="2"/>
      </rPr>
      <t>Gülle Bullenmast, 10% TS</t>
    </r>
  </si>
  <si>
    <r>
      <rPr>
        <sz val="10"/>
        <rFont val="Arial"/>
        <family val="2"/>
      </rPr>
      <t>5
G</t>
    </r>
  </si>
  <si>
    <r>
      <rPr>
        <sz val="10"/>
        <rFont val="Arial"/>
        <family val="2"/>
      </rPr>
      <t>Gülle Schweinemast N/P-reduziert, 5% TS</t>
    </r>
  </si>
  <si>
    <r>
      <rPr>
        <sz val="10"/>
        <rFont val="Arial"/>
        <family val="2"/>
      </rPr>
      <t>Gülle Schweinemast N/P-reduziert, 7,5% TS</t>
    </r>
  </si>
  <si>
    <r>
      <rPr>
        <sz val="10"/>
        <rFont val="Arial"/>
        <family val="2"/>
      </rPr>
      <t>Gülle Schweinezucht Standard, 5% TS</t>
    </r>
  </si>
  <si>
    <r>
      <rPr>
        <sz val="10"/>
        <rFont val="Arial"/>
        <family val="2"/>
      </rPr>
      <t>Gülle Schweinezucht Standard, 7,5% TS</t>
    </r>
  </si>
  <si>
    <r>
      <rPr>
        <sz val="10"/>
        <rFont val="Arial"/>
        <family val="2"/>
      </rPr>
      <t>Gülle Schweinezucht N/P-reduziert, 5% TS</t>
    </r>
  </si>
  <si>
    <r>
      <rPr>
        <sz val="10"/>
        <rFont val="Arial"/>
        <family val="2"/>
      </rPr>
      <t>Gülle Schweinezucht N/P-reduziert, 7,5% TS</t>
    </r>
  </si>
  <si>
    <r>
      <rPr>
        <sz val="10"/>
        <rFont val="Arial"/>
        <family val="2"/>
      </rPr>
      <t>Jauche Schweine Standard</t>
    </r>
  </si>
  <si>
    <r>
      <rPr>
        <sz val="10"/>
        <rFont val="Arial"/>
        <family val="2"/>
      </rPr>
      <t>Biogasanlagengärrück- stand flüssig</t>
    </r>
  </si>
  <si>
    <r>
      <rPr>
        <sz val="10"/>
        <rFont val="Arial"/>
        <family val="2"/>
      </rPr>
      <t>Biogasanlagengärrück- stand fest</t>
    </r>
  </si>
  <si>
    <r>
      <rPr>
        <sz val="10"/>
        <rFont val="Arial"/>
        <family val="2"/>
      </rPr>
      <t>Klärschlamm flüssig (&lt; 15 % TM)</t>
    </r>
  </si>
  <si>
    <r>
      <rPr>
        <sz val="10"/>
        <rFont val="Arial"/>
        <family val="2"/>
      </rPr>
      <t>Klärschlamm fest
(≥ 15 % TM)</t>
    </r>
  </si>
  <si>
    <t>NH4</t>
  </si>
  <si>
    <t>Pekingenten- und Gänsemist</t>
  </si>
  <si>
    <t>*Bei Aufbringung auf Grünland gelten ab 01.02.2025 die Mindestwirksamkeiten (Mindestwerte für die Ausnutzung des Stickstoffs aus organischen oder organischmineralischen Düngemitteln im Jahr des Aufbringens) des Ackerlands. Ist der Ammoniumgehalt größer als die Mindestwirksamkeit * Nges. ist dieser für die Ausnutzung heranzuziehen.</t>
  </si>
  <si>
    <t>N gesamt</t>
  </si>
  <si>
    <t xml:space="preserve">Um Ihnen die Aufzeichnungen Ihrer Düngemaßnahmen zu erleichtern und eine düngeverordnungskonforme Dokumentation zu ermöglichen, stellen wir Ihnen diese Exceltabelle zur Verfügung. Neben der Düngung können Sie außerdem Ihre Pflanzenschutzaufzeichnungen eintragen. So haben Sie alle Maßnahmen immer im Blick. 
Wir hoffen, Sie mit dieser Tabelle unterstützen zu können.
</t>
  </si>
  <si>
    <r>
      <t xml:space="preserve">Wenn der verfügbare Stickstoff nicht auf dem Analysenergebnis angegeben ist, lässt er sich wie folgt bestimmen: 
</t>
    </r>
    <r>
      <rPr>
        <b/>
        <sz val="11"/>
        <color theme="1"/>
        <rFont val="Arial"/>
        <family val="2"/>
      </rPr>
      <t>Nverfügbar = Ngesamt * Mindestwirksamkeit oder Ammoniumgehalt (wenn dieser größer ist)</t>
    </r>
  </si>
  <si>
    <r>
      <t xml:space="preserve">N </t>
    </r>
    <r>
      <rPr>
        <sz val="8"/>
        <color theme="1"/>
        <rFont val="Calibri"/>
        <family val="2"/>
        <scheme val="minor"/>
      </rPr>
      <t>verf.</t>
    </r>
  </si>
  <si>
    <r>
      <t>P</t>
    </r>
    <r>
      <rPr>
        <sz val="8"/>
        <color theme="1"/>
        <rFont val="Calibri"/>
        <family val="2"/>
        <scheme val="minor"/>
      </rPr>
      <t>2</t>
    </r>
    <r>
      <rPr>
        <sz val="11"/>
        <color theme="1"/>
        <rFont val="Calibri"/>
        <family val="2"/>
        <scheme val="minor"/>
      </rPr>
      <t>O</t>
    </r>
    <r>
      <rPr>
        <sz val="8"/>
        <color theme="1"/>
        <rFont val="Calibri"/>
        <family val="2"/>
        <scheme val="minor"/>
      </rPr>
      <t>5</t>
    </r>
  </si>
  <si>
    <r>
      <t xml:space="preserve">N </t>
    </r>
    <r>
      <rPr>
        <sz val="8"/>
        <color theme="1"/>
        <rFont val="Calibri"/>
        <family val="2"/>
        <scheme val="minor"/>
      </rPr>
      <t>gesamt</t>
    </r>
  </si>
  <si>
    <r>
      <t>K</t>
    </r>
    <r>
      <rPr>
        <sz val="8"/>
        <color theme="1"/>
        <rFont val="Calibri"/>
        <family val="2"/>
        <scheme val="minor"/>
      </rPr>
      <t>2</t>
    </r>
    <r>
      <rPr>
        <sz val="11"/>
        <color theme="1"/>
        <rFont val="Calibri"/>
        <family val="2"/>
        <scheme val="minor"/>
      </rPr>
      <t>O</t>
    </r>
  </si>
  <si>
    <r>
      <t xml:space="preserve">Bei mineralischen Düngemitteln gilt N </t>
    </r>
    <r>
      <rPr>
        <sz val="8"/>
        <color theme="1"/>
        <rFont val="Calibri"/>
        <family val="2"/>
        <scheme val="minor"/>
      </rPr>
      <t>verf.</t>
    </r>
    <r>
      <rPr>
        <sz val="11"/>
        <color theme="1"/>
        <rFont val="Calibri"/>
        <family val="2"/>
        <scheme val="minor"/>
      </rPr>
      <t xml:space="preserve"> = N </t>
    </r>
    <r>
      <rPr>
        <sz val="8"/>
        <color theme="1"/>
        <rFont val="Calibri"/>
        <family val="2"/>
        <scheme val="minor"/>
      </rPr>
      <t>gesamt</t>
    </r>
  </si>
  <si>
    <r>
      <rPr>
        <b/>
        <sz val="11"/>
        <color theme="1"/>
        <rFont val="Calibri"/>
        <family val="2"/>
        <scheme val="minor"/>
      </rPr>
      <t xml:space="preserve">N </t>
    </r>
    <r>
      <rPr>
        <b/>
        <sz val="8"/>
        <color theme="1"/>
        <rFont val="Calibri"/>
        <family val="2"/>
        <scheme val="minor"/>
      </rPr>
      <t xml:space="preserve">verf. </t>
    </r>
    <r>
      <rPr>
        <b/>
        <sz val="11"/>
        <color theme="1"/>
        <rFont val="Calibri"/>
        <family val="2"/>
        <scheme val="minor"/>
      </rPr>
      <t xml:space="preserve">= N </t>
    </r>
    <r>
      <rPr>
        <b/>
        <sz val="8"/>
        <color theme="1"/>
        <rFont val="Calibri"/>
        <family val="2"/>
        <scheme val="minor"/>
      </rPr>
      <t>gesamt</t>
    </r>
    <r>
      <rPr>
        <b/>
        <sz val="11"/>
        <color theme="1"/>
        <rFont val="Calibri"/>
        <family val="2"/>
        <scheme val="minor"/>
      </rPr>
      <t xml:space="preserve"> * Mindestwirksamkeit in %</t>
    </r>
    <r>
      <rPr>
        <sz val="11"/>
        <color theme="1"/>
        <rFont val="Calibri"/>
        <family val="2"/>
        <scheme val="minor"/>
      </rPr>
      <t xml:space="preserve"> oder Ammoniumgehalt, wenn dieser höher ist.</t>
    </r>
  </si>
  <si>
    <t xml:space="preserve">Kultur </t>
  </si>
  <si>
    <t>Grundnährstoffuntersuchung</t>
  </si>
  <si>
    <t>Jahr</t>
  </si>
  <si>
    <t>MgO</t>
  </si>
  <si>
    <t>CaO/pH</t>
  </si>
  <si>
    <t>mg/100 g Boden oder Gehaltsklasse</t>
  </si>
  <si>
    <t>Kultur</t>
  </si>
  <si>
    <t>Anbaujahr</t>
  </si>
  <si>
    <t>Bodenbearbeitung</t>
  </si>
  <si>
    <t>Maßnahme</t>
  </si>
  <si>
    <t>Aussaat</t>
  </si>
  <si>
    <t>Sorte</t>
  </si>
  <si>
    <t>TKG [g]</t>
  </si>
  <si>
    <t>KF [%]</t>
  </si>
  <si>
    <t>Aussaattechnik</t>
  </si>
  <si>
    <t>Saatmenge [kg / ha]</t>
  </si>
  <si>
    <t>Sonstiges</t>
  </si>
  <si>
    <t>Ernte</t>
  </si>
  <si>
    <t>Ertrag [dt / ha]</t>
  </si>
  <si>
    <t>Qualität</t>
  </si>
  <si>
    <t>Wachstum</t>
  </si>
  <si>
    <t>Krankheiten</t>
  </si>
  <si>
    <t>Nmin-Untersuchung</t>
  </si>
  <si>
    <t>kg N / Bodenschicht</t>
  </si>
  <si>
    <t>0-30</t>
  </si>
  <si>
    <t>30-60</t>
  </si>
  <si>
    <t>60-90</t>
  </si>
  <si>
    <t>Gesamt</t>
  </si>
  <si>
    <t>Beobachtungen</t>
  </si>
  <si>
    <t>Indikation</t>
  </si>
  <si>
    <t>Schlag 723</t>
  </si>
  <si>
    <t>Weizen</t>
  </si>
  <si>
    <t>Kalkammonsalpeter</t>
  </si>
  <si>
    <t>InnoFert Star mit 6 MgO 10 S</t>
  </si>
  <si>
    <t>Hier tragen Sie Ihren errechneten Düngebedarf ein.</t>
  </si>
  <si>
    <t xml:space="preserve"> </t>
  </si>
  <si>
    <r>
      <t xml:space="preserve">Bei der Eingabe der </t>
    </r>
    <r>
      <rPr>
        <b/>
        <sz val="11"/>
        <color theme="1"/>
        <rFont val="Arial"/>
        <family val="2"/>
      </rPr>
      <t>organischen Düngemittel</t>
    </r>
    <r>
      <rPr>
        <sz val="11"/>
        <color theme="1"/>
        <rFont val="Arial"/>
        <family val="2"/>
      </rPr>
      <t xml:space="preserve"> können Standardwerte, aber auch Analysewerte eingegeben werden. Standardwerte finden Sie im Tabellenblatt organische Dünger. Hier finden Sie auch die Mindestwirksamkeiten zur Berechnung des verfügbaren Stickstoffs. Falls auf Ihrer Gülleanalyse der verfügbare Stickstoff nicht angegeben ist, kann dieser ebenfalls an Hand der Mindestwirksamkeit berechnet werden.</t>
    </r>
  </si>
  <si>
    <t>Der verfügbare Stickstoff berechnet sich wie folgt:</t>
  </si>
  <si>
    <t>Nverfügbar = Ngesamt * Mindestwirksamkeit in % oder Ammoniumgehalt (wenn dieser größer ist)</t>
  </si>
  <si>
    <r>
      <t xml:space="preserve">Bei der Eingabe der </t>
    </r>
    <r>
      <rPr>
        <b/>
        <sz val="11"/>
        <color theme="1"/>
        <rFont val="Arial"/>
        <family val="2"/>
      </rPr>
      <t>Mineraldünger</t>
    </r>
    <r>
      <rPr>
        <sz val="11"/>
        <color theme="1"/>
        <rFont val="Arial"/>
        <family val="2"/>
      </rPr>
      <t xml:space="preserve"> öffnet sich in den ersten vier Zeilen (gelb hinterlegt) bei Auswahl ein Drop Down-Menü, in dem schon einige Mineraldünger hinterlegt sind. Bei Auswahl eines Düngers werden die Nährstoffgehalte automatisch ausgefüllt. Eigene Mineraldünger können ebenfalls von Hand in den letzten vier Zeilen eingegeben werden. </t>
    </r>
  </si>
  <si>
    <t>Berechnung des verfügbaren Stickstoffs an Hand der Tabelle</t>
  </si>
  <si>
    <t>AL = Ackerland; GL = Grünland</t>
  </si>
  <si>
    <t>Beispiel: Gülle Milchvieh Ackerland 7,5 % TS, Ausbringung auf Ackerland (AL)</t>
  </si>
  <si>
    <t>Nverfügbar = Ngesamt * Mindestwirksamkeit in %</t>
  </si>
  <si>
    <t xml:space="preserve">Nverfügbar = </t>
  </si>
  <si>
    <t>*</t>
  </si>
  <si>
    <t>Nverfügbar =</t>
  </si>
  <si>
    <t>kg N</t>
  </si>
  <si>
    <t>Gülle Milchvieh Ackerland 7,5% TS</t>
  </si>
  <si>
    <r>
      <t xml:space="preserve">Saldo zwischen Düngung und Düngebedarf. Ist der Düngebedarf </t>
    </r>
    <r>
      <rPr>
        <sz val="11"/>
        <color theme="9"/>
        <rFont val="Arial"/>
        <family val="2"/>
      </rPr>
      <t>eingehalten</t>
    </r>
    <r>
      <rPr>
        <sz val="11"/>
        <rFont val="Arial"/>
        <family val="2"/>
      </rPr>
      <t>,</t>
    </r>
    <r>
      <rPr>
        <sz val="11"/>
        <color theme="1"/>
        <rFont val="Arial"/>
        <family val="2"/>
      </rPr>
      <t xml:space="preserve"> erscheinen die Zellen </t>
    </r>
    <r>
      <rPr>
        <sz val="11"/>
        <color theme="9"/>
        <rFont val="Arial"/>
        <family val="2"/>
      </rPr>
      <t>grün</t>
    </r>
    <r>
      <rPr>
        <sz val="11"/>
        <rFont val="Arial"/>
        <family val="2"/>
      </rPr>
      <t>;</t>
    </r>
    <r>
      <rPr>
        <sz val="11"/>
        <color theme="1"/>
        <rFont val="Arial"/>
        <family val="2"/>
      </rPr>
      <t xml:space="preserve"> ist der Düngebedarf </t>
    </r>
    <r>
      <rPr>
        <sz val="11"/>
        <color rgb="FFFF0000"/>
        <rFont val="Arial"/>
        <family val="2"/>
      </rPr>
      <t>überschritten</t>
    </r>
    <r>
      <rPr>
        <sz val="11"/>
        <color theme="1"/>
        <rFont val="Arial"/>
        <family val="2"/>
      </rPr>
      <t xml:space="preserve">, erscheinen die Zellen </t>
    </r>
    <r>
      <rPr>
        <sz val="11"/>
        <color rgb="FFFF0000"/>
        <rFont val="Arial"/>
        <family val="2"/>
      </rPr>
      <t>rot</t>
    </r>
    <r>
      <rPr>
        <sz val="11"/>
        <color theme="1"/>
        <rFont val="Arial"/>
        <family val="2"/>
      </rPr>
      <t>. Die Tabelle kann somit auch zur Düngeplanung genutzt werden.</t>
    </r>
  </si>
  <si>
    <t>Zusammenfassung der mineralischen und organischen Düngung.</t>
  </si>
  <si>
    <t>Zusammenfassung der mineralischen Düngung.</t>
  </si>
  <si>
    <t>Zellen zur Eingabe eigner Mineraldünger und Nährstoffgehalte.</t>
  </si>
  <si>
    <t>Zellen mit Drop Down-Menü und Düngervorauswahl.</t>
  </si>
  <si>
    <t>Zusammenfassung der organischen Düngung.</t>
  </si>
  <si>
    <t>Eingaben sind nur in weißen Feldern ohne Vorbelegung möglich. Im Beispiel wurden diese Felder mit blauer Schrift ausgefüllt.</t>
  </si>
  <si>
    <r>
      <t xml:space="preserve">Für jeden Schlag bzw. Bewirtschaftungseinheit muss eine eigene Tabelle geführt werden. Hierzu kopieren Sie die Datei und speichern Sie unter einem eindeutigen Namen ab, z.B. Schlagname bzw. Name der Bewirtschaftungseinheit. Hier empfiehlt es sich die Schläge so zusammenszufassen, wie Sie sie auch zur Düngebedarfsberechnung zusammenfassen. Wenn Sie mehrere Schläge zusammenfassen, muss im Feld Größe [ha] die Gesamtgröße aller Schläge eingetragen werden.
</t>
    </r>
    <r>
      <rPr>
        <b/>
        <sz val="11"/>
        <color theme="1"/>
        <rFont val="Arial"/>
        <family val="2"/>
      </rPr>
      <t>Bei einer Kontrolle muss ersichtlich sein, welche Schläge zu einer Bewirtschaftungseinheit zusammengefasst wurden.</t>
    </r>
  </si>
  <si>
    <t>Stand: 27.01.2021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</si>
</sst>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0"/>
  </numFmts>
  <fonts count="36" x14ac:knownFonts="1">
    <font>
      <sz val="11"/>
      <color theme="1"/>
      <name val="Calibri"/>
      <family val="2"/>
      <scheme val="minor"/>
    </font>
    <font>
      <b/>
      <sz val="11"/>
      <color theme="1"/>
      <name val="Calibri"/>
      <family val="2"/>
      <scheme val="minor"/>
    </font>
    <font>
      <i/>
      <sz val="10"/>
      <name val="Arial"/>
    </font>
    <font>
      <i/>
      <sz val="10"/>
      <name val="Arial"/>
      <family val="2"/>
    </font>
    <font>
      <i/>
      <sz val="10"/>
      <name val="Times New Roman"/>
      <family val="1"/>
    </font>
    <font>
      <i/>
      <sz val="7"/>
      <name val="Arial"/>
      <family val="2"/>
    </font>
    <font>
      <sz val="10"/>
      <name val="Arial"/>
    </font>
    <font>
      <sz val="10"/>
      <name val="Arial"/>
      <family val="2"/>
    </font>
    <font>
      <sz val="10"/>
      <color rgb="FF000000"/>
      <name val="Arial"/>
      <family val="2"/>
    </font>
    <font>
      <sz val="8"/>
      <color theme="1"/>
      <name val="Calibri"/>
      <family val="2"/>
      <scheme val="minor"/>
    </font>
    <font>
      <b/>
      <sz val="10"/>
      <name val="Calibri"/>
      <family val="2"/>
    </font>
    <font>
      <b/>
      <sz val="10"/>
      <name val="Times New Roman"/>
      <family val="1"/>
    </font>
    <font>
      <b/>
      <sz val="11"/>
      <name val="Arial"/>
      <family val="2"/>
    </font>
    <font>
      <sz val="11"/>
      <name val="Arial"/>
      <family val="2"/>
    </font>
    <font>
      <sz val="11"/>
      <name val="Times New Roman"/>
      <family val="1"/>
    </font>
    <font>
      <u/>
      <sz val="11"/>
      <color rgb="FF0000FF"/>
      <name val="Arial"/>
      <family val="2"/>
    </font>
    <font>
      <sz val="11"/>
      <name val="Wingdings"/>
      <charset val="2"/>
    </font>
    <font>
      <b/>
      <sz val="11"/>
      <name val="Times New Roman"/>
      <family val="1"/>
    </font>
    <font>
      <sz val="11"/>
      <name val="Calibri"/>
      <family val="2"/>
    </font>
    <font>
      <b/>
      <sz val="11"/>
      <name val="Calibri"/>
      <family val="2"/>
    </font>
    <font>
      <b/>
      <sz val="11"/>
      <color theme="1"/>
      <name val="Arial"/>
      <family val="2"/>
    </font>
    <font>
      <sz val="11"/>
      <color theme="1"/>
      <name val="Arial"/>
      <family val="2"/>
    </font>
    <font>
      <sz val="11"/>
      <color rgb="FF000000"/>
      <name val="Arial"/>
      <family val="2"/>
    </font>
    <font>
      <sz val="11"/>
      <name val="Courier New"/>
      <family val="3"/>
    </font>
    <font>
      <u/>
      <sz val="11"/>
      <color theme="10"/>
      <name val="Calibri"/>
      <family val="2"/>
      <scheme val="minor"/>
    </font>
    <font>
      <sz val="6"/>
      <color theme="1"/>
      <name val="Calibri"/>
      <family val="2"/>
      <scheme val="minor"/>
    </font>
    <font>
      <b/>
      <sz val="10"/>
      <name val="Arial"/>
      <family val="2"/>
    </font>
    <font>
      <sz val="10"/>
      <name val="Times New Roman"/>
      <family val="1"/>
    </font>
    <font>
      <b/>
      <sz val="7"/>
      <name val="Arial"/>
      <family val="2"/>
    </font>
    <font>
      <u/>
      <sz val="11"/>
      <color theme="10"/>
      <name val="Arial"/>
      <family val="2"/>
    </font>
    <font>
      <b/>
      <sz val="8"/>
      <color theme="1"/>
      <name val="Calibri"/>
      <family val="2"/>
      <scheme val="minor"/>
    </font>
    <font>
      <b/>
      <sz val="10"/>
      <color theme="1"/>
      <name val="Calibri"/>
      <family val="2"/>
      <scheme val="minor"/>
    </font>
    <font>
      <sz val="11"/>
      <color theme="4" tint="-0.249977111117893"/>
      <name val="Calibri"/>
      <family val="2"/>
      <scheme val="minor"/>
    </font>
    <font>
      <sz val="11"/>
      <color theme="9"/>
      <name val="Arial"/>
      <family val="2"/>
    </font>
    <font>
      <sz val="11"/>
      <color rgb="FFFF0000"/>
      <name val="Arial"/>
      <family val="2"/>
    </font>
    <font>
      <sz val="11"/>
      <color theme="8"/>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rgb="FFF2F2F2"/>
      </patternFill>
    </fill>
    <fill>
      <patternFill patternType="solid">
        <fgColor rgb="FFD9D9D9"/>
      </patternFill>
    </fill>
    <fill>
      <patternFill patternType="solid">
        <fgColor rgb="FFFDFBE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indexed="64"/>
      </right>
      <top/>
      <bottom/>
      <diagonal/>
    </border>
    <border>
      <left style="thin">
        <color indexed="64"/>
      </left>
      <right/>
      <top/>
      <bottom/>
      <diagonal/>
    </border>
    <border>
      <left style="thin">
        <color rgb="FF000000"/>
      </left>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s>
  <cellStyleXfs count="2">
    <xf numFmtId="0" fontId="0" fillId="0" borderId="0"/>
    <xf numFmtId="0" fontId="24" fillId="0" borderId="0" applyNumberFormat="0" applyFill="0" applyBorder="0" applyAlignment="0" applyProtection="0"/>
  </cellStyleXfs>
  <cellXfs count="242">
    <xf numFmtId="0" fontId="0" fillId="0" borderId="0" xfId="0"/>
    <xf numFmtId="0" fontId="2" fillId="0" borderId="7" xfId="0" applyFont="1" applyFill="1" applyBorder="1" applyAlignment="1">
      <alignment wrapText="1"/>
    </xf>
    <xf numFmtId="0" fontId="2" fillId="0" borderId="8" xfId="0" applyFont="1" applyFill="1" applyBorder="1" applyAlignment="1">
      <alignment vertical="top" wrapText="1"/>
    </xf>
    <xf numFmtId="0" fontId="2" fillId="0" borderId="9" xfId="0" applyFont="1" applyFill="1" applyBorder="1" applyAlignment="1">
      <alignment vertical="top" wrapText="1"/>
    </xf>
    <xf numFmtId="0" fontId="2" fillId="0" borderId="11" xfId="0" applyFont="1" applyFill="1" applyBorder="1" applyAlignment="1">
      <alignment wrapText="1"/>
    </xf>
    <xf numFmtId="0" fontId="0" fillId="0" borderId="8" xfId="0" applyFill="1" applyBorder="1" applyAlignment="1">
      <alignment vertical="top" wrapText="1"/>
    </xf>
    <xf numFmtId="0" fontId="6" fillId="0" borderId="8" xfId="0" applyFont="1" applyFill="1" applyBorder="1" applyAlignment="1">
      <alignment vertical="top" wrapText="1"/>
    </xf>
    <xf numFmtId="164" fontId="8" fillId="0" borderId="8" xfId="0" applyNumberFormat="1" applyFont="1" applyFill="1" applyBorder="1" applyAlignment="1">
      <alignment vertical="top" wrapText="1"/>
    </xf>
    <xf numFmtId="165" fontId="8" fillId="0" borderId="8" xfId="0" applyNumberFormat="1" applyFont="1" applyFill="1" applyBorder="1" applyAlignment="1">
      <alignment vertical="top" wrapText="1"/>
    </xf>
    <xf numFmtId="0" fontId="0" fillId="0" borderId="15" xfId="0" applyFill="1" applyBorder="1" applyAlignment="1">
      <alignment vertical="top" wrapText="1"/>
    </xf>
    <xf numFmtId="0" fontId="0" fillId="0" borderId="16" xfId="0" applyFill="1" applyBorder="1" applyAlignment="1">
      <alignment vertical="top" wrapText="1"/>
    </xf>
    <xf numFmtId="164" fontId="8" fillId="0" borderId="14" xfId="0" applyNumberFormat="1" applyFont="1" applyFill="1" applyBorder="1" applyAlignment="1">
      <alignment vertical="top" wrapText="1"/>
    </xf>
    <xf numFmtId="0" fontId="0" fillId="0" borderId="0" xfId="0" applyProtection="1">
      <protection locked="0"/>
    </xf>
    <xf numFmtId="0" fontId="1" fillId="0" borderId="0" xfId="0" applyFont="1" applyProtection="1">
      <protection locked="0"/>
    </xf>
    <xf numFmtId="0" fontId="0" fillId="0" borderId="1" xfId="0" applyBorder="1" applyAlignment="1" applyProtection="1">
      <protection locked="0"/>
    </xf>
    <xf numFmtId="0" fontId="0" fillId="0" borderId="1" xfId="0" applyBorder="1" applyProtection="1">
      <protection locked="0"/>
    </xf>
    <xf numFmtId="0" fontId="0" fillId="0" borderId="1" xfId="0" applyFont="1" applyBorder="1" applyProtection="1">
      <protection locked="0"/>
    </xf>
    <xf numFmtId="0" fontId="0" fillId="0" borderId="1" xfId="0" applyBorder="1" applyProtection="1"/>
    <xf numFmtId="0" fontId="0" fillId="0" borderId="1" xfId="0" applyFont="1" applyBorder="1" applyProtection="1"/>
    <xf numFmtId="165" fontId="8" fillId="0" borderId="1" xfId="0" applyNumberFormat="1" applyFont="1" applyFill="1" applyBorder="1" applyAlignment="1">
      <alignment horizontal="right" vertical="top" wrapText="1"/>
    </xf>
    <xf numFmtId="166" fontId="8" fillId="0" borderId="1" xfId="0" applyNumberFormat="1" applyFont="1" applyFill="1" applyBorder="1" applyAlignment="1">
      <alignment vertical="top" wrapText="1"/>
    </xf>
    <xf numFmtId="164" fontId="8" fillId="0" borderId="1" xfId="0" applyNumberFormat="1" applyFont="1" applyFill="1" applyBorder="1" applyAlignment="1">
      <alignment horizontal="right" vertical="top" wrapText="1"/>
    </xf>
    <xf numFmtId="0" fontId="7" fillId="0" borderId="1" xfId="0" applyFont="1" applyFill="1" applyBorder="1" applyAlignment="1">
      <alignment horizontal="right" vertical="top" wrapText="1"/>
    </xf>
    <xf numFmtId="0" fontId="3" fillId="0" borderId="1" xfId="0" applyFont="1" applyFill="1" applyBorder="1" applyAlignment="1">
      <alignment horizontal="right" vertical="center" wrapText="1"/>
    </xf>
    <xf numFmtId="0" fontId="3" fillId="0" borderId="1" xfId="0" applyFont="1" applyFill="1" applyBorder="1" applyAlignment="1">
      <alignment horizontal="left" vertical="center" wrapText="1"/>
    </xf>
    <xf numFmtId="0" fontId="21" fillId="0" borderId="0" xfId="0" applyFont="1"/>
    <xf numFmtId="0" fontId="21" fillId="0" borderId="1" xfId="0" applyFont="1" applyFill="1" applyBorder="1" applyAlignment="1">
      <alignment horizontal="left" vertical="top" wrapText="1"/>
    </xf>
    <xf numFmtId="0" fontId="21" fillId="4" borderId="1" xfId="0" applyFont="1" applyFill="1" applyBorder="1" applyAlignment="1">
      <alignment horizontal="right" vertical="top" wrapText="1"/>
    </xf>
    <xf numFmtId="0" fontId="21" fillId="4" borderId="1" xfId="0" applyFont="1" applyFill="1" applyBorder="1" applyAlignment="1">
      <alignment horizontal="left" vertical="top" wrapText="1"/>
    </xf>
    <xf numFmtId="0" fontId="21" fillId="0" borderId="1" xfId="0" applyFont="1" applyFill="1" applyBorder="1" applyAlignment="1">
      <alignment horizontal="right" vertical="top" wrapText="1"/>
    </xf>
    <xf numFmtId="0" fontId="7" fillId="0" borderId="1" xfId="0" applyFont="1" applyFill="1" applyBorder="1" applyAlignment="1">
      <alignment vertical="top" wrapText="1"/>
    </xf>
    <xf numFmtId="0" fontId="21" fillId="0" borderId="0" xfId="0" applyFont="1" applyAlignment="1">
      <alignment horizontal="right"/>
    </xf>
    <xf numFmtId="0" fontId="3" fillId="0" borderId="1" xfId="0" applyFont="1" applyFill="1" applyBorder="1" applyAlignment="1">
      <alignment horizontal="left" vertical="top" wrapText="1"/>
    </xf>
    <xf numFmtId="166" fontId="8" fillId="0" borderId="1" xfId="0" applyNumberFormat="1" applyFont="1" applyFill="1" applyBorder="1" applyAlignment="1">
      <alignment horizontal="right" vertical="top" wrapText="1"/>
    </xf>
    <xf numFmtId="0" fontId="7" fillId="0" borderId="5" xfId="0" applyFont="1" applyFill="1" applyBorder="1" applyAlignment="1">
      <alignment horizontal="right" vertical="top" wrapText="1"/>
    </xf>
    <xf numFmtId="164" fontId="8" fillId="0" borderId="1" xfId="0" applyNumberFormat="1" applyFont="1" applyFill="1" applyBorder="1" applyAlignment="1">
      <alignment vertical="top" wrapText="1"/>
    </xf>
    <xf numFmtId="0" fontId="26" fillId="0" borderId="1" xfId="0" applyFont="1" applyFill="1" applyBorder="1" applyAlignment="1">
      <alignment vertical="top" wrapText="1"/>
    </xf>
    <xf numFmtId="0" fontId="0" fillId="5" borderId="1" xfId="0" applyFill="1" applyBorder="1" applyAlignment="1" applyProtection="1">
      <protection locked="0"/>
    </xf>
    <xf numFmtId="0" fontId="0" fillId="0" borderId="0" xfId="0" applyProtection="1"/>
    <xf numFmtId="0" fontId="1" fillId="0" borderId="0" xfId="0" applyFont="1" applyProtection="1"/>
    <xf numFmtId="0" fontId="0" fillId="2" borderId="1" xfId="0" applyFill="1" applyBorder="1" applyProtection="1"/>
    <xf numFmtId="0" fontId="0" fillId="0" borderId="1" xfId="0" applyFill="1" applyBorder="1" applyAlignment="1" applyProtection="1">
      <alignment horizontal="left" vertical="top" wrapText="1"/>
      <protection locked="0"/>
    </xf>
    <xf numFmtId="0" fontId="10" fillId="2" borderId="23" xfId="0" applyFont="1" applyFill="1" applyBorder="1" applyAlignment="1" applyProtection="1">
      <alignment horizontal="center" vertical="top" wrapText="1"/>
    </xf>
    <xf numFmtId="0" fontId="10" fillId="2" borderId="6" xfId="0" applyFont="1" applyFill="1" applyBorder="1" applyAlignment="1" applyProtection="1">
      <alignment horizontal="center" vertical="top" wrapText="1"/>
    </xf>
    <xf numFmtId="0" fontId="0" fillId="2" borderId="22" xfId="0" applyFill="1" applyBorder="1" applyAlignment="1" applyProtection="1">
      <alignment horizontal="right"/>
    </xf>
    <xf numFmtId="0" fontId="20" fillId="0" borderId="0" xfId="0" applyFont="1" applyAlignment="1" applyProtection="1">
      <protection locked="0"/>
    </xf>
    <xf numFmtId="0" fontId="0" fillId="0" borderId="0" xfId="0" applyAlignment="1" applyProtection="1">
      <alignment wrapText="1"/>
      <protection locked="0"/>
    </xf>
    <xf numFmtId="0" fontId="0" fillId="0" borderId="0" xfId="0" applyFill="1" applyBorder="1" applyAlignment="1" applyProtection="1">
      <alignment vertical="top" wrapText="1"/>
      <protection locked="0"/>
    </xf>
    <xf numFmtId="0" fontId="0" fillId="0" borderId="0" xfId="0" applyFill="1" applyBorder="1" applyAlignment="1" applyProtection="1">
      <alignment horizontal="left" vertical="top"/>
      <protection locked="0"/>
    </xf>
    <xf numFmtId="0" fontId="29" fillId="0" borderId="0" xfId="1" applyFont="1" applyProtection="1">
      <protection locked="0"/>
    </xf>
    <xf numFmtId="0" fontId="18" fillId="0" borderId="0" xfId="0" applyFont="1" applyFill="1" applyBorder="1" applyAlignment="1" applyProtection="1">
      <alignment vertical="top" wrapText="1"/>
      <protection locked="0"/>
    </xf>
    <xf numFmtId="0" fontId="12" fillId="0" borderId="0" xfId="0" applyFont="1" applyFill="1" applyBorder="1" applyAlignment="1" applyProtection="1">
      <alignment vertical="top"/>
      <protection locked="0"/>
    </xf>
    <xf numFmtId="0" fontId="0" fillId="0" borderId="0" xfId="0" applyFill="1" applyBorder="1" applyAlignment="1" applyProtection="1">
      <alignment vertical="top"/>
      <protection locked="0"/>
    </xf>
    <xf numFmtId="0" fontId="19" fillId="0" borderId="0" xfId="0" applyFont="1" applyFill="1" applyBorder="1" applyAlignment="1" applyProtection="1">
      <alignment vertical="top"/>
      <protection locked="0"/>
    </xf>
    <xf numFmtId="0" fontId="21" fillId="0" borderId="0" xfId="0" applyFont="1" applyAlignment="1" applyProtection="1">
      <alignment wrapText="1"/>
      <protection locked="0"/>
    </xf>
    <xf numFmtId="0" fontId="20" fillId="0" borderId="0" xfId="0" applyFont="1" applyAlignment="1" applyProtection="1"/>
    <xf numFmtId="0" fontId="20" fillId="0" borderId="0" xfId="0" applyFont="1" applyProtection="1"/>
    <xf numFmtId="0" fontId="12" fillId="3" borderId="1" xfId="0" applyFont="1" applyFill="1" applyBorder="1" applyAlignment="1" applyProtection="1">
      <alignment vertical="top" wrapText="1"/>
    </xf>
    <xf numFmtId="0" fontId="12" fillId="3" borderId="18" xfId="0" applyFont="1" applyFill="1" applyBorder="1" applyAlignment="1" applyProtection="1">
      <alignment vertical="top" wrapText="1"/>
    </xf>
    <xf numFmtId="0" fontId="12" fillId="3" borderId="4" xfId="0" applyFont="1" applyFill="1" applyBorder="1" applyAlignment="1" applyProtection="1">
      <alignment vertical="top" wrapText="1"/>
    </xf>
    <xf numFmtId="0" fontId="13" fillId="0" borderId="1" xfId="0" applyFont="1" applyFill="1" applyBorder="1" applyAlignment="1" applyProtection="1">
      <alignment vertical="top" wrapText="1"/>
    </xf>
    <xf numFmtId="0" fontId="0" fillId="0" borderId="18" xfId="0" applyFill="1" applyBorder="1" applyAlignment="1" applyProtection="1">
      <alignment horizontal="right" vertical="top" wrapText="1"/>
    </xf>
    <xf numFmtId="0" fontId="13" fillId="0" borderId="4" xfId="0" applyFont="1" applyFill="1" applyBorder="1" applyAlignment="1" applyProtection="1">
      <alignment vertical="top" wrapText="1"/>
    </xf>
    <xf numFmtId="164" fontId="22" fillId="0" borderId="1" xfId="0" applyNumberFormat="1" applyFont="1" applyFill="1" applyBorder="1" applyAlignment="1" applyProtection="1">
      <alignment vertical="top" wrapText="1"/>
    </xf>
    <xf numFmtId="164" fontId="22" fillId="0" borderId="18" xfId="0" applyNumberFormat="1" applyFont="1" applyFill="1" applyBorder="1" applyAlignment="1" applyProtection="1">
      <alignment vertical="top" wrapText="1"/>
    </xf>
    <xf numFmtId="0" fontId="0" fillId="0" borderId="1" xfId="0" applyFill="1" applyBorder="1" applyAlignment="1" applyProtection="1">
      <alignment vertical="top" wrapText="1"/>
    </xf>
    <xf numFmtId="0" fontId="21" fillId="0" borderId="0" xfId="0" applyFont="1" applyProtection="1"/>
    <xf numFmtId="0" fontId="0" fillId="0" borderId="17"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2" borderId="1" xfId="0" applyFill="1" applyBorder="1" applyAlignment="1" applyProtection="1"/>
    <xf numFmtId="0" fontId="0" fillId="2" borderId="1" xfId="0" applyFill="1" applyBorder="1" applyAlignment="1" applyProtection="1">
      <alignment horizontal="left"/>
    </xf>
    <xf numFmtId="14" fontId="0" fillId="0" borderId="1" xfId="0" applyNumberFormat="1" applyBorder="1" applyAlignment="1" applyProtection="1">
      <protection locked="0"/>
    </xf>
    <xf numFmtId="0" fontId="0" fillId="0" borderId="0" xfId="0" applyBorder="1" applyAlignment="1" applyProtection="1">
      <alignment horizontal="center"/>
    </xf>
    <xf numFmtId="0" fontId="32" fillId="0" borderId="1" xfId="0" applyFont="1" applyBorder="1" applyProtection="1">
      <protection locked="0"/>
    </xf>
    <xf numFmtId="14" fontId="32" fillId="0" borderId="1" xfId="0" applyNumberFormat="1" applyFont="1" applyBorder="1" applyAlignment="1" applyProtection="1">
      <protection locked="0"/>
    </xf>
    <xf numFmtId="0" fontId="32" fillId="0" borderId="1" xfId="0" applyFont="1" applyBorder="1" applyAlignment="1" applyProtection="1">
      <protection locked="0"/>
    </xf>
    <xf numFmtId="0" fontId="32" fillId="5" borderId="1" xfId="0" applyFont="1" applyFill="1" applyBorder="1" applyAlignment="1" applyProtection="1">
      <protection locked="0"/>
    </xf>
    <xf numFmtId="0" fontId="21" fillId="0" borderId="0" xfId="0" applyFont="1" applyAlignment="1" applyProtection="1">
      <alignment wrapText="1"/>
    </xf>
    <xf numFmtId="0" fontId="21" fillId="0" borderId="0" xfId="0" applyFont="1" applyAlignment="1" applyProtection="1">
      <alignment horizontal="left"/>
      <protection locked="0"/>
    </xf>
    <xf numFmtId="0" fontId="20" fillId="6" borderId="5" xfId="0" applyFont="1" applyFill="1" applyBorder="1" applyAlignment="1" applyProtection="1">
      <alignment wrapText="1"/>
    </xf>
    <xf numFmtId="0" fontId="0" fillId="6" borderId="29" xfId="0" applyFill="1" applyBorder="1" applyProtection="1">
      <protection locked="0"/>
    </xf>
    <xf numFmtId="0" fontId="21" fillId="6" borderId="29" xfId="0" applyFont="1" applyFill="1" applyBorder="1" applyAlignment="1" applyProtection="1">
      <alignment wrapText="1"/>
    </xf>
    <xf numFmtId="0" fontId="21" fillId="6" borderId="29" xfId="0" applyFont="1" applyFill="1" applyBorder="1" applyAlignment="1" applyProtection="1">
      <protection locked="0"/>
    </xf>
    <xf numFmtId="0" fontId="20" fillId="6" borderId="29" xfId="0" applyFont="1" applyFill="1" applyBorder="1" applyAlignment="1" applyProtection="1">
      <protection locked="0"/>
    </xf>
    <xf numFmtId="0" fontId="21" fillId="6" borderId="29" xfId="0" applyFont="1" applyFill="1" applyBorder="1" applyAlignment="1" applyProtection="1">
      <alignment vertical="top" wrapText="1"/>
      <protection locked="0"/>
    </xf>
    <xf numFmtId="0" fontId="21" fillId="6" borderId="29" xfId="0" applyFont="1" applyFill="1" applyBorder="1" applyProtection="1">
      <protection locked="0"/>
    </xf>
    <xf numFmtId="166" fontId="8" fillId="7" borderId="1" xfId="0" applyNumberFormat="1" applyFont="1" applyFill="1" applyBorder="1" applyAlignment="1">
      <alignment horizontal="right" vertical="top" wrapText="1"/>
    </xf>
    <xf numFmtId="166" fontId="8" fillId="7" borderId="1" xfId="0" applyNumberFormat="1" applyFont="1" applyFill="1" applyBorder="1" applyAlignment="1">
      <alignment vertical="top" wrapText="1"/>
    </xf>
    <xf numFmtId="0" fontId="26" fillId="7" borderId="1" xfId="0" applyFont="1" applyFill="1" applyBorder="1" applyAlignment="1">
      <alignment vertical="top" wrapText="1"/>
    </xf>
    <xf numFmtId="0" fontId="3" fillId="7" borderId="1" xfId="0" applyFont="1" applyFill="1" applyBorder="1" applyAlignment="1">
      <alignment horizontal="left" vertical="top" wrapText="1"/>
    </xf>
    <xf numFmtId="0" fontId="3" fillId="8" borderId="1" xfId="0" applyFont="1" applyFill="1" applyBorder="1" applyAlignment="1">
      <alignment horizontal="right" vertical="top" wrapText="1"/>
    </xf>
    <xf numFmtId="0" fontId="7" fillId="8" borderId="1" xfId="0" applyFont="1" applyFill="1" applyBorder="1" applyAlignment="1">
      <alignment horizontal="right" vertical="top"/>
    </xf>
    <xf numFmtId="0" fontId="7" fillId="8" borderId="1" xfId="0" applyFont="1" applyFill="1" applyBorder="1" applyAlignment="1">
      <alignment horizontal="right" vertical="top" wrapText="1"/>
    </xf>
    <xf numFmtId="164" fontId="8" fillId="8" borderId="1" xfId="0" applyNumberFormat="1" applyFont="1" applyFill="1" applyBorder="1" applyAlignment="1">
      <alignment horizontal="right" vertical="top" wrapText="1"/>
    </xf>
    <xf numFmtId="164" fontId="8" fillId="8" borderId="5" xfId="0" applyNumberFormat="1" applyFont="1" applyFill="1" applyBorder="1" applyAlignment="1">
      <alignment horizontal="right" vertical="top" wrapText="1"/>
    </xf>
    <xf numFmtId="164" fontId="8" fillId="8" borderId="1" xfId="0" applyNumberFormat="1" applyFont="1" applyFill="1" applyBorder="1" applyAlignment="1">
      <alignment vertical="top" wrapText="1"/>
    </xf>
    <xf numFmtId="0" fontId="26" fillId="8" borderId="1" xfId="0" applyFont="1" applyFill="1" applyBorder="1" applyAlignment="1">
      <alignment vertical="top" wrapText="1"/>
    </xf>
    <xf numFmtId="0" fontId="21" fillId="6" borderId="24" xfId="0" applyFont="1" applyFill="1" applyBorder="1"/>
    <xf numFmtId="0" fontId="21" fillId="6" borderId="19" xfId="0" applyFont="1" applyFill="1" applyBorder="1"/>
    <xf numFmtId="0" fontId="21" fillId="6" borderId="22" xfId="0" applyFont="1" applyFill="1" applyBorder="1"/>
    <xf numFmtId="0" fontId="21" fillId="6" borderId="30" xfId="0" applyFont="1" applyFill="1" applyBorder="1"/>
    <xf numFmtId="0" fontId="21" fillId="6" borderId="0" xfId="0" applyFont="1" applyFill="1" applyBorder="1"/>
    <xf numFmtId="0" fontId="21" fillId="6" borderId="20" xfId="0" applyFont="1" applyFill="1" applyBorder="1"/>
    <xf numFmtId="0" fontId="21" fillId="6" borderId="25" xfId="0" applyFont="1" applyFill="1" applyBorder="1" applyAlignment="1"/>
    <xf numFmtId="2" fontId="21" fillId="6" borderId="21" xfId="0" applyNumberFormat="1" applyFont="1" applyFill="1" applyBorder="1" applyAlignment="1"/>
    <xf numFmtId="0" fontId="21" fillId="6" borderId="21" xfId="0" applyFont="1" applyFill="1" applyBorder="1"/>
    <xf numFmtId="0" fontId="21" fillId="6" borderId="26" xfId="0" applyFont="1" applyFill="1" applyBorder="1"/>
    <xf numFmtId="0" fontId="21" fillId="7" borderId="0" xfId="0" applyFont="1" applyFill="1" applyBorder="1"/>
    <xf numFmtId="9" fontId="21" fillId="8" borderId="0" xfId="0" applyNumberFormat="1" applyFont="1" applyFill="1" applyBorder="1"/>
    <xf numFmtId="0" fontId="35" fillId="0" borderId="1" xfId="0" applyFont="1" applyBorder="1" applyProtection="1">
      <protection locked="0"/>
    </xf>
    <xf numFmtId="0" fontId="31" fillId="2" borderId="31" xfId="0" applyFont="1" applyFill="1" applyBorder="1" applyAlignment="1" applyProtection="1">
      <alignment horizontal="center" vertical="top" wrapText="1"/>
    </xf>
    <xf numFmtId="0" fontId="0" fillId="0" borderId="32" xfId="0" applyFill="1" applyBorder="1" applyAlignment="1" applyProtection="1">
      <alignment vertical="top" wrapText="1"/>
      <protection locked="0"/>
    </xf>
    <xf numFmtId="0" fontId="0" fillId="0" borderId="33" xfId="0"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14" fontId="0" fillId="0" borderId="1" xfId="0" applyNumberFormat="1" applyBorder="1" applyProtection="1">
      <protection locked="0"/>
    </xf>
    <xf numFmtId="0" fontId="0" fillId="0" borderId="1" xfId="0" applyBorder="1" applyAlignment="1" applyProtection="1">
      <alignment horizontal="left"/>
      <protection locked="0"/>
    </xf>
    <xf numFmtId="0" fontId="0" fillId="2" borderId="25" xfId="0" applyFill="1" applyBorder="1" applyProtection="1"/>
    <xf numFmtId="0" fontId="0" fillId="0" borderId="0" xfId="0" applyBorder="1" applyProtection="1"/>
    <xf numFmtId="0" fontId="0" fillId="0" borderId="0" xfId="0" applyBorder="1" applyAlignment="1" applyProtection="1">
      <alignment horizontal="left"/>
    </xf>
    <xf numFmtId="0" fontId="0" fillId="2" borderId="5" xfId="0" applyFill="1" applyBorder="1" applyProtection="1"/>
    <xf numFmtId="0" fontId="0" fillId="0" borderId="0" xfId="0" applyBorder="1" applyAlignment="1" applyProtection="1"/>
    <xf numFmtId="0" fontId="20" fillId="0" borderId="0" xfId="0" applyFont="1" applyAlignment="1" applyProtection="1">
      <alignment horizontal="left"/>
    </xf>
    <xf numFmtId="0" fontId="18" fillId="0" borderId="0" xfId="0" applyFont="1" applyFill="1" applyBorder="1" applyAlignment="1" applyProtection="1">
      <alignment horizontal="center" vertical="top" wrapText="1"/>
    </xf>
    <xf numFmtId="0" fontId="12" fillId="0" borderId="0" xfId="0" applyFont="1" applyFill="1" applyBorder="1" applyAlignment="1" applyProtection="1">
      <alignment horizontal="left" vertical="top"/>
    </xf>
    <xf numFmtId="0" fontId="0" fillId="0" borderId="0" xfId="0" applyFill="1" applyBorder="1" applyAlignment="1" applyProtection="1">
      <alignment horizontal="left" vertical="top"/>
    </xf>
    <xf numFmtId="0" fontId="21" fillId="0" borderId="0" xfId="0" applyFont="1" applyAlignment="1" applyProtection="1">
      <alignment horizontal="left" wrapText="1"/>
    </xf>
    <xf numFmtId="0" fontId="18" fillId="0" borderId="0" xfId="0" applyFont="1" applyFill="1" applyBorder="1" applyAlignment="1" applyProtection="1">
      <alignment horizontal="left" vertical="top" wrapText="1"/>
    </xf>
    <xf numFmtId="0" fontId="19" fillId="0" borderId="0" xfId="0" applyFont="1" applyFill="1" applyBorder="1" applyAlignment="1" applyProtection="1">
      <alignment horizontal="left" vertical="top"/>
    </xf>
    <xf numFmtId="0" fontId="13" fillId="0" borderId="19" xfId="0" applyFont="1" applyFill="1" applyBorder="1" applyAlignment="1" applyProtection="1">
      <alignment horizontal="left" vertical="top"/>
    </xf>
    <xf numFmtId="0" fontId="0" fillId="0" borderId="21" xfId="0" applyBorder="1" applyAlignment="1" applyProtection="1">
      <alignment horizontal="center"/>
    </xf>
    <xf numFmtId="0" fontId="0" fillId="0" borderId="0" xfId="0" applyAlignment="1" applyProtection="1">
      <alignment horizontal="center"/>
    </xf>
    <xf numFmtId="0" fontId="21" fillId="6" borderId="29" xfId="0" applyFont="1" applyFill="1" applyBorder="1" applyAlignment="1" applyProtection="1">
      <alignment horizontal="left" vertical="center" wrapText="1"/>
      <protection locked="0"/>
    </xf>
    <xf numFmtId="0" fontId="21" fillId="6" borderId="29" xfId="0" applyFont="1" applyFill="1" applyBorder="1" applyAlignment="1" applyProtection="1">
      <alignment horizontal="left" vertical="center"/>
      <protection locked="0"/>
    </xf>
    <xf numFmtId="0" fontId="21" fillId="6" borderId="6" xfId="0" applyFont="1" applyFill="1" applyBorder="1" applyAlignment="1" applyProtection="1">
      <alignment horizontal="left" vertical="center"/>
      <protection locked="0"/>
    </xf>
    <xf numFmtId="0" fontId="21" fillId="6" borderId="29" xfId="0" applyFont="1" applyFill="1" applyBorder="1" applyAlignment="1" applyProtection="1">
      <alignment horizontal="left" vertical="top" wrapText="1"/>
      <protection locked="0"/>
    </xf>
    <xf numFmtId="0" fontId="21" fillId="6" borderId="29" xfId="0" applyFont="1" applyFill="1" applyBorder="1" applyAlignment="1" applyProtection="1">
      <alignment horizontal="left" vertical="top" wrapText="1"/>
    </xf>
    <xf numFmtId="0" fontId="21" fillId="6" borderId="29" xfId="0" applyFont="1" applyFill="1" applyBorder="1" applyAlignment="1" applyProtection="1">
      <alignment wrapText="1"/>
    </xf>
    <xf numFmtId="0" fontId="0" fillId="2" borderId="1" xfId="0" applyFill="1" applyBorder="1" applyAlignment="1" applyProtection="1">
      <alignment horizontal="right"/>
    </xf>
    <xf numFmtId="0" fontId="0" fillId="0" borderId="20" xfId="0" applyBorder="1" applyAlignment="1" applyProtection="1">
      <alignment horizontal="center"/>
    </xf>
    <xf numFmtId="0" fontId="0" fillId="0" borderId="19" xfId="0" applyBorder="1" applyAlignment="1" applyProtection="1">
      <alignment horizontal="left" vertical="top"/>
    </xf>
    <xf numFmtId="0" fontId="0" fillId="0" borderId="22" xfId="0" applyBorder="1" applyAlignment="1" applyProtection="1">
      <alignment horizontal="left" vertical="top"/>
    </xf>
    <xf numFmtId="0" fontId="0" fillId="0" borderId="0" xfId="0" applyAlignment="1" applyProtection="1">
      <alignment horizontal="left" vertical="top"/>
    </xf>
    <xf numFmtId="0" fontId="0" fillId="0" borderId="20" xfId="0" applyBorder="1" applyAlignment="1" applyProtection="1">
      <alignment horizontal="left" vertical="top"/>
    </xf>
    <xf numFmtId="0" fontId="0" fillId="0" borderId="3" xfId="0" applyBorder="1" applyAlignment="1" applyProtection="1">
      <alignment horizontal="center"/>
    </xf>
    <xf numFmtId="0" fontId="0" fillId="0" borderId="19" xfId="0" applyFill="1" applyBorder="1" applyAlignment="1" applyProtection="1">
      <alignment horizontal="left" wrapText="1"/>
    </xf>
    <xf numFmtId="0" fontId="0" fillId="0" borderId="22" xfId="0" applyFill="1" applyBorder="1" applyAlignment="1" applyProtection="1">
      <alignment horizontal="left" wrapText="1"/>
    </xf>
    <xf numFmtId="0" fontId="0" fillId="0" borderId="0" xfId="0" applyFill="1" applyBorder="1" applyAlignment="1" applyProtection="1">
      <alignment horizontal="left" wrapText="1"/>
    </xf>
    <xf numFmtId="0" fontId="0" fillId="0" borderId="20" xfId="0" applyFill="1" applyBorder="1" applyAlignment="1" applyProtection="1">
      <alignment horizontal="left" wrapText="1"/>
    </xf>
    <xf numFmtId="0" fontId="1" fillId="0" borderId="21" xfId="0" applyFont="1" applyBorder="1" applyAlignment="1" applyProtection="1">
      <alignment horizontal="left"/>
    </xf>
    <xf numFmtId="0" fontId="0" fillId="2" borderId="1" xfId="0" applyFill="1" applyBorder="1" applyAlignment="1" applyProtection="1">
      <alignment horizontal="center" vertical="top"/>
    </xf>
    <xf numFmtId="0" fontId="0" fillId="2" borderId="5" xfId="0" applyFill="1" applyBorder="1" applyAlignment="1" applyProtection="1">
      <alignment horizontal="center" vertical="top"/>
    </xf>
    <xf numFmtId="0" fontId="0" fillId="2" borderId="6" xfId="0" applyFill="1" applyBorder="1" applyAlignment="1" applyProtection="1">
      <alignment horizontal="center" vertical="top"/>
    </xf>
    <xf numFmtId="0" fontId="0" fillId="2" borderId="1" xfId="0" applyFill="1" applyBorder="1" applyAlignment="1" applyProtection="1">
      <alignment horizontal="center" wrapText="1"/>
    </xf>
    <xf numFmtId="0" fontId="0" fillId="2" borderId="1" xfId="0" applyFill="1" applyBorder="1" applyAlignment="1" applyProtection="1">
      <alignment horizontal="center"/>
    </xf>
    <xf numFmtId="0" fontId="32" fillId="0" borderId="1" xfId="0" applyFont="1" applyBorder="1" applyAlignment="1" applyProtection="1">
      <alignment horizontal="left" vertical="top" wrapText="1"/>
      <protection locked="0"/>
    </xf>
    <xf numFmtId="0" fontId="32" fillId="0" borderId="1" xfId="0" applyFont="1" applyFill="1" applyBorder="1" applyAlignment="1" applyProtection="1">
      <alignment horizontal="left" vertical="top" wrapText="1"/>
      <protection locked="0"/>
    </xf>
    <xf numFmtId="0" fontId="0" fillId="0" borderId="19" xfId="0" applyBorder="1" applyAlignment="1" applyProtection="1">
      <alignment horizontal="center"/>
    </xf>
    <xf numFmtId="0" fontId="0" fillId="0" borderId="0" xfId="0" applyBorder="1" applyAlignment="1" applyProtection="1">
      <alignment horizontal="center"/>
    </xf>
    <xf numFmtId="0" fontId="1" fillId="2" borderId="1" xfId="0" applyFont="1" applyFill="1" applyBorder="1" applyAlignment="1" applyProtection="1">
      <alignment horizontal="left"/>
    </xf>
    <xf numFmtId="0" fontId="1" fillId="2" borderId="2" xfId="0" applyFont="1" applyFill="1" applyBorder="1" applyAlignment="1" applyProtection="1">
      <alignment horizontal="left"/>
    </xf>
    <xf numFmtId="0" fontId="1" fillId="2" borderId="4" xfId="0" applyFont="1" applyFill="1" applyBorder="1" applyAlignment="1" applyProtection="1">
      <alignment horizontal="right"/>
    </xf>
    <xf numFmtId="0" fontId="1" fillId="2" borderId="1" xfId="0" applyFont="1" applyFill="1" applyBorder="1" applyAlignment="1" applyProtection="1">
      <alignment horizontal="right"/>
    </xf>
    <xf numFmtId="0" fontId="0" fillId="2" borderId="2" xfId="0" applyFill="1" applyBorder="1" applyAlignment="1" applyProtection="1">
      <alignment horizontal="left"/>
    </xf>
    <xf numFmtId="0" fontId="0" fillId="2" borderId="3" xfId="0" applyFill="1" applyBorder="1" applyAlignment="1" applyProtection="1">
      <alignment horizontal="left"/>
    </xf>
    <xf numFmtId="0" fontId="0" fillId="2" borderId="4" xfId="0" applyFill="1" applyBorder="1" applyAlignment="1" applyProtection="1">
      <alignment horizontal="left"/>
    </xf>
    <xf numFmtId="0" fontId="0" fillId="0" borderId="1" xfId="0"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1" fillId="2" borderId="5" xfId="0" applyFont="1" applyFill="1" applyBorder="1" applyAlignment="1" applyProtection="1">
      <alignment horizontal="left"/>
    </xf>
    <xf numFmtId="0" fontId="1" fillId="2" borderId="24" xfId="0" applyFont="1" applyFill="1" applyBorder="1" applyAlignment="1" applyProtection="1">
      <alignment horizontal="left"/>
    </xf>
    <xf numFmtId="0" fontId="0" fillId="2" borderId="12" xfId="0" applyFill="1" applyBorder="1" applyAlignment="1" applyProtection="1">
      <alignment horizontal="left" vertical="top" wrapText="1"/>
    </xf>
    <xf numFmtId="0" fontId="0" fillId="2" borderId="13" xfId="0" applyFill="1" applyBorder="1" applyAlignment="1" applyProtection="1">
      <alignment horizontal="left" vertical="top" wrapText="1"/>
    </xf>
    <xf numFmtId="0" fontId="0" fillId="2" borderId="6" xfId="0" applyFill="1" applyBorder="1" applyAlignment="1" applyProtection="1">
      <alignment horizontal="right"/>
    </xf>
    <xf numFmtId="0" fontId="0" fillId="2" borderId="2" xfId="0" applyFill="1" applyBorder="1" applyAlignment="1" applyProtection="1">
      <alignment horizontal="center"/>
    </xf>
    <xf numFmtId="0" fontId="0" fillId="2" borderId="3" xfId="0" applyFill="1" applyBorder="1" applyAlignment="1" applyProtection="1">
      <alignment horizontal="center"/>
    </xf>
    <xf numFmtId="0" fontId="0" fillId="2" borderId="4" xfId="0" applyFill="1" applyBorder="1" applyAlignment="1" applyProtection="1">
      <alignment horizontal="center"/>
    </xf>
    <xf numFmtId="0" fontId="0" fillId="0" borderId="24" xfId="0" applyBorder="1" applyAlignment="1" applyProtection="1">
      <alignment horizontal="center" vertical="top" wrapText="1"/>
      <protection locked="0"/>
    </xf>
    <xf numFmtId="0" fontId="0" fillId="0" borderId="19" xfId="0" applyBorder="1" applyAlignment="1" applyProtection="1">
      <alignment horizontal="center" vertical="top" wrapText="1"/>
      <protection locked="0"/>
    </xf>
    <xf numFmtId="0" fontId="0" fillId="0" borderId="22"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0" fillId="0" borderId="21" xfId="0" applyBorder="1" applyAlignment="1" applyProtection="1">
      <alignment horizontal="center" vertical="top" wrapText="1"/>
      <protection locked="0"/>
    </xf>
    <xf numFmtId="0" fontId="0" fillId="0" borderId="26" xfId="0" applyBorder="1" applyAlignment="1" applyProtection="1">
      <alignment horizontal="center" vertical="top" wrapText="1"/>
      <protection locked="0"/>
    </xf>
    <xf numFmtId="0" fontId="0" fillId="0" borderId="5" xfId="0" applyFill="1" applyBorder="1" applyAlignment="1" applyProtection="1">
      <alignment horizontal="center" vertical="top" wrapText="1"/>
      <protection locked="0"/>
    </xf>
    <xf numFmtId="0" fontId="0" fillId="0" borderId="6"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9" xfId="0" applyFill="1" applyBorder="1" applyAlignment="1" applyProtection="1">
      <alignment horizontal="center" vertical="top" wrapText="1"/>
      <protection locked="0"/>
    </xf>
    <xf numFmtId="0" fontId="10" fillId="2" borderId="27" xfId="0" applyFont="1" applyFill="1" applyBorder="1" applyAlignment="1" applyProtection="1">
      <alignment horizontal="center" vertical="top" wrapText="1"/>
    </xf>
    <xf numFmtId="0" fontId="10" fillId="2" borderId="28" xfId="0" applyFont="1" applyFill="1" applyBorder="1" applyAlignment="1" applyProtection="1">
      <alignment horizontal="center" vertical="top" wrapText="1"/>
    </xf>
    <xf numFmtId="0" fontId="0" fillId="0" borderId="1" xfId="0" applyBorder="1" applyAlignment="1" applyProtection="1">
      <alignment horizontal="left" wrapText="1"/>
      <protection locked="0"/>
    </xf>
    <xf numFmtId="0" fontId="0" fillId="0" borderId="1" xfId="0" applyBorder="1" applyAlignment="1" applyProtection="1">
      <alignment horizontal="left"/>
      <protection locked="0"/>
    </xf>
    <xf numFmtId="0" fontId="0" fillId="2" borderId="21" xfId="0" applyFill="1" applyBorder="1" applyAlignment="1" applyProtection="1">
      <alignment horizontal="center"/>
    </xf>
    <xf numFmtId="0" fontId="0" fillId="2" borderId="26" xfId="0" applyFill="1" applyBorder="1" applyAlignment="1" applyProtection="1">
      <alignment horizontal="center"/>
    </xf>
    <xf numFmtId="0" fontId="0" fillId="2" borderId="24" xfId="0" applyFill="1" applyBorder="1" applyAlignment="1" applyProtection="1">
      <alignment horizontal="left"/>
    </xf>
    <xf numFmtId="0" fontId="0" fillId="2" borderId="19" xfId="0" applyFill="1" applyBorder="1" applyAlignment="1" applyProtection="1">
      <alignment horizontal="left"/>
    </xf>
    <xf numFmtId="0" fontId="0" fillId="2" borderId="22" xfId="0" applyFill="1" applyBorder="1" applyAlignment="1" applyProtection="1">
      <alignment horizontal="left"/>
    </xf>
    <xf numFmtId="0" fontId="0" fillId="0" borderId="5" xfId="0" applyBorder="1" applyAlignment="1" applyProtection="1">
      <alignment horizontal="center" vertical="top" wrapText="1"/>
      <protection locked="0"/>
    </xf>
    <xf numFmtId="0" fontId="0" fillId="0" borderId="6" xfId="0" applyBorder="1" applyAlignment="1" applyProtection="1">
      <alignment horizontal="center" vertical="top" wrapText="1"/>
      <protection locked="0"/>
    </xf>
    <xf numFmtId="0" fontId="0" fillId="2" borderId="1" xfId="0" applyFill="1" applyBorder="1" applyAlignment="1" applyProtection="1">
      <alignment horizontal="left"/>
    </xf>
    <xf numFmtId="0" fontId="0" fillId="0" borderId="1" xfId="0" applyBorder="1" applyAlignment="1" applyProtection="1">
      <alignment horizontal="center"/>
      <protection locked="0"/>
    </xf>
    <xf numFmtId="0" fontId="0" fillId="0" borderId="24"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1" fillId="0" borderId="0" xfId="0" applyFont="1" applyAlignment="1" applyProtection="1">
      <alignment horizontal="left"/>
    </xf>
    <xf numFmtId="0" fontId="0" fillId="2" borderId="1" xfId="0" applyFont="1" applyFill="1" applyBorder="1" applyAlignment="1" applyProtection="1">
      <alignment horizontal="center"/>
    </xf>
    <xf numFmtId="0" fontId="0" fillId="2" borderId="5" xfId="0" applyFill="1" applyBorder="1" applyAlignment="1" applyProtection="1">
      <alignment horizontal="left"/>
    </xf>
    <xf numFmtId="0" fontId="20" fillId="6" borderId="30" xfId="0" applyFont="1" applyFill="1" applyBorder="1" applyAlignment="1">
      <alignment horizontal="left"/>
    </xf>
    <xf numFmtId="0" fontId="20" fillId="6" borderId="0" xfId="0" applyFont="1" applyFill="1" applyBorder="1" applyAlignment="1">
      <alignment horizontal="left"/>
    </xf>
    <xf numFmtId="0" fontId="20" fillId="6" borderId="20" xfId="0" applyFont="1" applyFill="1" applyBorder="1" applyAlignment="1">
      <alignment horizontal="left"/>
    </xf>
    <xf numFmtId="0" fontId="21" fillId="6" borderId="30" xfId="0" applyFont="1" applyFill="1" applyBorder="1" applyAlignment="1">
      <alignment horizontal="left"/>
    </xf>
    <xf numFmtId="0" fontId="21" fillId="6" borderId="0" xfId="0" applyFont="1" applyFill="1" applyBorder="1" applyAlignment="1">
      <alignment horizontal="left"/>
    </xf>
    <xf numFmtId="0" fontId="21" fillId="6" borderId="20" xfId="0" applyFont="1" applyFill="1" applyBorder="1" applyAlignment="1">
      <alignment horizontal="left"/>
    </xf>
    <xf numFmtId="9" fontId="21" fillId="6" borderId="21" xfId="0" applyNumberFormat="1" applyFont="1" applyFill="1" applyBorder="1" applyAlignment="1">
      <alignment horizontal="center"/>
    </xf>
    <xf numFmtId="0" fontId="21"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21" fillId="4" borderId="1" xfId="0" applyFont="1" applyFill="1" applyBorder="1" applyAlignment="1">
      <alignment horizontal="left" vertical="top" wrapText="1"/>
    </xf>
    <xf numFmtId="0" fontId="26" fillId="4" borderId="1" xfId="0" applyFont="1" applyFill="1" applyBorder="1" applyAlignment="1">
      <alignment horizontal="left" vertical="top" wrapText="1"/>
    </xf>
    <xf numFmtId="166" fontId="8" fillId="0" borderId="1" xfId="0" applyNumberFormat="1" applyFont="1" applyFill="1" applyBorder="1" applyAlignment="1">
      <alignment horizontal="right" vertical="top" wrapText="1"/>
    </xf>
    <xf numFmtId="164" fontId="8" fillId="0" borderId="1" xfId="0" applyNumberFormat="1" applyFont="1" applyFill="1" applyBorder="1" applyAlignment="1">
      <alignment horizontal="right" vertical="top" wrapText="1"/>
    </xf>
    <xf numFmtId="166" fontId="8" fillId="7" borderId="1" xfId="0" applyNumberFormat="1" applyFont="1" applyFill="1" applyBorder="1" applyAlignment="1">
      <alignment horizontal="right" vertical="top" wrapText="1"/>
    </xf>
    <xf numFmtId="165" fontId="8" fillId="0" borderId="1" xfId="0" applyNumberFormat="1" applyFont="1" applyFill="1" applyBorder="1" applyAlignment="1">
      <alignment horizontal="right" vertical="top" wrapText="1"/>
    </xf>
    <xf numFmtId="0" fontId="26" fillId="2" borderId="2" xfId="0" applyFont="1" applyFill="1" applyBorder="1" applyAlignment="1">
      <alignment horizontal="left" vertical="top" wrapText="1"/>
    </xf>
    <xf numFmtId="0" fontId="26" fillId="2" borderId="3" xfId="0" applyFont="1" applyFill="1" applyBorder="1" applyAlignment="1">
      <alignment horizontal="left" vertical="top" wrapText="1"/>
    </xf>
    <xf numFmtId="0" fontId="26" fillId="2" borderId="4"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horizontal="right" vertical="center" wrapText="1"/>
    </xf>
    <xf numFmtId="0" fontId="3" fillId="8" borderId="1" xfId="0" applyFont="1" applyFill="1" applyBorder="1" applyAlignment="1">
      <alignment horizontal="right" vertical="center" wrapText="1"/>
    </xf>
    <xf numFmtId="0" fontId="3" fillId="0" borderId="1" xfId="0" applyFont="1" applyFill="1" applyBorder="1" applyAlignment="1">
      <alignment horizontal="left" wrapText="1"/>
    </xf>
    <xf numFmtId="0" fontId="3" fillId="0" borderId="1" xfId="0" applyFont="1" applyFill="1" applyBorder="1" applyAlignment="1">
      <alignment horizontal="left" vertical="top" wrapText="1"/>
    </xf>
    <xf numFmtId="0" fontId="21" fillId="0" borderId="5" xfId="0" applyFont="1" applyFill="1" applyBorder="1" applyAlignment="1">
      <alignment horizontal="left" vertical="top" wrapText="1"/>
    </xf>
    <xf numFmtId="0" fontId="28" fillId="0" borderId="1" xfId="0" applyFont="1" applyFill="1" applyBorder="1" applyAlignment="1">
      <alignment horizontal="right" wrapText="1"/>
    </xf>
    <xf numFmtId="0" fontId="28" fillId="0" borderId="5" xfId="0" applyFont="1" applyFill="1" applyBorder="1" applyAlignment="1">
      <alignment horizontal="right" wrapText="1"/>
    </xf>
    <xf numFmtId="0" fontId="21" fillId="0" borderId="1" xfId="0" applyFont="1" applyFill="1" applyBorder="1" applyAlignment="1">
      <alignment horizontal="left" wrapText="1"/>
    </xf>
    <xf numFmtId="0" fontId="21" fillId="0" borderId="5" xfId="0" applyFont="1" applyFill="1" applyBorder="1" applyAlignment="1">
      <alignment horizontal="left" wrapText="1"/>
    </xf>
    <xf numFmtId="0" fontId="26" fillId="0" borderId="2" xfId="0" applyFont="1" applyFill="1" applyBorder="1" applyAlignment="1">
      <alignment horizontal="left" vertical="top" wrapText="1"/>
    </xf>
    <xf numFmtId="0" fontId="26" fillId="0" borderId="4" xfId="0" applyFont="1" applyFill="1" applyBorder="1" applyAlignment="1">
      <alignment horizontal="left" vertical="top" wrapText="1"/>
    </xf>
    <xf numFmtId="0" fontId="1" fillId="0" borderId="0" xfId="0" applyFont="1" applyAlignment="1">
      <alignment horizontal="left" wrapText="1"/>
    </xf>
  </cellXfs>
  <cellStyles count="2">
    <cellStyle name="Link" xfId="1" builtinId="8"/>
    <cellStyle name="Standard" xfId="0" builtinId="0"/>
  </cellStyles>
  <dxfs count="6">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DFB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1924050</xdr:colOff>
      <xdr:row>34</xdr:row>
      <xdr:rowOff>0</xdr:rowOff>
    </xdr:from>
    <xdr:ext cx="65" cy="165366"/>
    <xdr:sp macro="" textlink="">
      <xdr:nvSpPr>
        <xdr:cNvPr id="2" name="Textfeld 1"/>
        <xdr:cNvSpPr txBox="1"/>
      </xdr:nvSpPr>
      <xdr:spPr>
        <a:xfrm>
          <a:off x="2686050" y="6858000"/>
          <a:ext cx="65"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latin typeface="Cambria Math" panose="02040503050406030204" pitchFamily="18" charset="0"/>
          </a:endParaRPr>
        </a:p>
      </xdr:txBody>
    </xdr:sp>
    <xdr:clientData/>
  </xdr:oneCellAnchor>
  <xdr:oneCellAnchor>
    <xdr:from>
      <xdr:col>1</xdr:col>
      <xdr:colOff>1924050</xdr:colOff>
      <xdr:row>38</xdr:row>
      <xdr:rowOff>0</xdr:rowOff>
    </xdr:from>
    <xdr:ext cx="65" cy="165366"/>
    <xdr:sp macro="" textlink="">
      <xdr:nvSpPr>
        <xdr:cNvPr id="3" name="Textfeld 2"/>
        <xdr:cNvSpPr txBox="1"/>
      </xdr:nvSpPr>
      <xdr:spPr>
        <a:xfrm>
          <a:off x="2686050" y="7620000"/>
          <a:ext cx="65"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latin typeface="Cambria Math" panose="02040503050406030204" pitchFamily="18" charset="0"/>
          </a:endParaRPr>
        </a:p>
      </xdr:txBody>
    </xdr:sp>
    <xdr:clientData/>
  </xdr:oneCellAnchor>
  <xdr:twoCellAnchor>
    <xdr:from>
      <xdr:col>11</xdr:col>
      <xdr:colOff>47626</xdr:colOff>
      <xdr:row>26</xdr:row>
      <xdr:rowOff>0</xdr:rowOff>
    </xdr:from>
    <xdr:to>
      <xdr:col>11</xdr:col>
      <xdr:colOff>285750</xdr:colOff>
      <xdr:row>30</xdr:row>
      <xdr:rowOff>0</xdr:rowOff>
    </xdr:to>
    <xdr:sp macro="" textlink="">
      <xdr:nvSpPr>
        <xdr:cNvPr id="5" name="Geschweifte Klammer rechts 4"/>
        <xdr:cNvSpPr/>
      </xdr:nvSpPr>
      <xdr:spPr>
        <a:xfrm>
          <a:off x="8162926" y="5334000"/>
          <a:ext cx="238124" cy="76200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11</xdr:col>
      <xdr:colOff>47626</xdr:colOff>
      <xdr:row>30</xdr:row>
      <xdr:rowOff>9525</xdr:rowOff>
    </xdr:from>
    <xdr:to>
      <xdr:col>11</xdr:col>
      <xdr:colOff>285750</xdr:colOff>
      <xdr:row>34</xdr:row>
      <xdr:rowOff>9525</xdr:rowOff>
    </xdr:to>
    <xdr:sp macro="" textlink="">
      <xdr:nvSpPr>
        <xdr:cNvPr id="6" name="Geschweifte Klammer rechts 5"/>
        <xdr:cNvSpPr/>
      </xdr:nvSpPr>
      <xdr:spPr>
        <a:xfrm>
          <a:off x="8162926" y="6105525"/>
          <a:ext cx="238124" cy="76200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11</xdr:col>
      <xdr:colOff>57151</xdr:colOff>
      <xdr:row>19</xdr:row>
      <xdr:rowOff>180975</xdr:rowOff>
    </xdr:from>
    <xdr:to>
      <xdr:col>11</xdr:col>
      <xdr:colOff>285750</xdr:colOff>
      <xdr:row>22</xdr:row>
      <xdr:rowOff>0</xdr:rowOff>
    </xdr:to>
    <xdr:sp macro="" textlink="">
      <xdr:nvSpPr>
        <xdr:cNvPr id="7" name="Geschweifte Klammer rechts 6"/>
        <xdr:cNvSpPr/>
      </xdr:nvSpPr>
      <xdr:spPr>
        <a:xfrm>
          <a:off x="8172451" y="3990975"/>
          <a:ext cx="228599" cy="40005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11</xdr:col>
      <xdr:colOff>57151</xdr:colOff>
      <xdr:row>34</xdr:row>
      <xdr:rowOff>19050</xdr:rowOff>
    </xdr:from>
    <xdr:to>
      <xdr:col>11</xdr:col>
      <xdr:colOff>266701</xdr:colOff>
      <xdr:row>36</xdr:row>
      <xdr:rowOff>0</xdr:rowOff>
    </xdr:to>
    <xdr:sp macro="" textlink="">
      <xdr:nvSpPr>
        <xdr:cNvPr id="8" name="Geschweifte Klammer rechts 7"/>
        <xdr:cNvSpPr/>
      </xdr:nvSpPr>
      <xdr:spPr>
        <a:xfrm>
          <a:off x="8172451" y="6877050"/>
          <a:ext cx="209550" cy="36195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11</xdr:col>
      <xdr:colOff>57151</xdr:colOff>
      <xdr:row>37</xdr:row>
      <xdr:rowOff>9525</xdr:rowOff>
    </xdr:from>
    <xdr:to>
      <xdr:col>11</xdr:col>
      <xdr:colOff>266701</xdr:colOff>
      <xdr:row>38</xdr:row>
      <xdr:rowOff>180975</xdr:rowOff>
    </xdr:to>
    <xdr:sp macro="" textlink="">
      <xdr:nvSpPr>
        <xdr:cNvPr id="9" name="Geschweifte Klammer rechts 8"/>
        <xdr:cNvSpPr/>
      </xdr:nvSpPr>
      <xdr:spPr>
        <a:xfrm>
          <a:off x="8172451" y="7439025"/>
          <a:ext cx="209550" cy="36195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11</xdr:col>
      <xdr:colOff>66676</xdr:colOff>
      <xdr:row>40</xdr:row>
      <xdr:rowOff>9525</xdr:rowOff>
    </xdr:from>
    <xdr:to>
      <xdr:col>11</xdr:col>
      <xdr:colOff>276226</xdr:colOff>
      <xdr:row>41</xdr:row>
      <xdr:rowOff>180975</xdr:rowOff>
    </xdr:to>
    <xdr:sp macro="" textlink="">
      <xdr:nvSpPr>
        <xdr:cNvPr id="10" name="Geschweifte Klammer rechts 9"/>
        <xdr:cNvSpPr/>
      </xdr:nvSpPr>
      <xdr:spPr>
        <a:xfrm>
          <a:off x="8181976" y="8010525"/>
          <a:ext cx="209550" cy="361950"/>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11</xdr:col>
      <xdr:colOff>57150</xdr:colOff>
      <xdr:row>7</xdr:row>
      <xdr:rowOff>9525</xdr:rowOff>
    </xdr:from>
    <xdr:to>
      <xdr:col>11</xdr:col>
      <xdr:colOff>285749</xdr:colOff>
      <xdr:row>8</xdr:row>
      <xdr:rowOff>0</xdr:rowOff>
    </xdr:to>
    <xdr:sp macro="" textlink="">
      <xdr:nvSpPr>
        <xdr:cNvPr id="11" name="Geschweifte Klammer rechts 10"/>
        <xdr:cNvSpPr/>
      </xdr:nvSpPr>
      <xdr:spPr>
        <a:xfrm>
          <a:off x="8172450" y="1343025"/>
          <a:ext cx="228599" cy="180975"/>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1924050</xdr:colOff>
      <xdr:row>34</xdr:row>
      <xdr:rowOff>0</xdr:rowOff>
    </xdr:from>
    <xdr:ext cx="65" cy="165366"/>
    <xdr:sp macro="" textlink="">
      <xdr:nvSpPr>
        <xdr:cNvPr id="2" name="Textfeld 1"/>
        <xdr:cNvSpPr txBox="1"/>
      </xdr:nvSpPr>
      <xdr:spPr>
        <a:xfrm>
          <a:off x="2686050" y="6667500"/>
          <a:ext cx="65"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latin typeface="Cambria Math" panose="02040503050406030204" pitchFamily="18" charset="0"/>
          </a:endParaRPr>
        </a:p>
      </xdr:txBody>
    </xdr:sp>
    <xdr:clientData/>
  </xdr:oneCellAnchor>
  <xdr:oneCellAnchor>
    <xdr:from>
      <xdr:col>1</xdr:col>
      <xdr:colOff>1924050</xdr:colOff>
      <xdr:row>38</xdr:row>
      <xdr:rowOff>0</xdr:rowOff>
    </xdr:from>
    <xdr:ext cx="65" cy="165366"/>
    <xdr:sp macro="" textlink="">
      <xdr:nvSpPr>
        <xdr:cNvPr id="25" name="Textfeld 24"/>
        <xdr:cNvSpPr txBox="1"/>
      </xdr:nvSpPr>
      <xdr:spPr>
        <a:xfrm>
          <a:off x="2686050" y="5905500"/>
          <a:ext cx="65"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latin typeface="Cambria Math" panose="020405030504060302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31</xdr:row>
      <xdr:rowOff>0</xdr:rowOff>
    </xdr:from>
    <xdr:ext cx="65" cy="165366"/>
    <xdr:sp macro="" textlink="">
      <xdr:nvSpPr>
        <xdr:cNvPr id="2" name="Textfeld 1"/>
        <xdr:cNvSpPr txBox="1"/>
      </xdr:nvSpPr>
      <xdr:spPr>
        <a:xfrm>
          <a:off x="2686050" y="6858000"/>
          <a:ext cx="65"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latin typeface="Cambria Math" panose="02040503050406030204" pitchFamily="18" charset="0"/>
          </a:endParaRPr>
        </a:p>
      </xdr:txBody>
    </xdr:sp>
    <xdr:clientData/>
  </xdr:oneCellAnchor>
  <xdr:oneCellAnchor>
    <xdr:from>
      <xdr:col>0</xdr:col>
      <xdr:colOff>0</xdr:colOff>
      <xdr:row>34</xdr:row>
      <xdr:rowOff>0</xdr:rowOff>
    </xdr:from>
    <xdr:ext cx="65" cy="165366"/>
    <xdr:sp macro="" textlink="">
      <xdr:nvSpPr>
        <xdr:cNvPr id="3" name="Textfeld 2"/>
        <xdr:cNvSpPr txBox="1"/>
      </xdr:nvSpPr>
      <xdr:spPr>
        <a:xfrm>
          <a:off x="0" y="5715000"/>
          <a:ext cx="65"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latin typeface="Cambria Math" panose="02040503050406030204" pitchFamily="18" charset="0"/>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none" lIns="0" tIns="0" rIns="0" bIns="0" rtlCol="0" anchor="t">
        <a:spAutoFit/>
      </a:bodyPr>
      <a:lstStyle>
        <a:defPPr>
          <a:defRPr sz="1100">
            <a:latin typeface="Cambria Math" panose="02040503050406030204" pitchFamily="18" charset="0"/>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katharina.eberhardt@biberach.de" TargetMode="External"/><Relationship Id="rId7" Type="http://schemas.openxmlformats.org/officeDocument/2006/relationships/hyperlink" Target="mailto:michael.ziesel@biberach.de" TargetMode="External"/><Relationship Id="rId2" Type="http://schemas.openxmlformats.org/officeDocument/2006/relationships/hyperlink" Target="mailto:christoph.ammermann@biberach.de" TargetMode="External"/><Relationship Id="rId1" Type="http://schemas.openxmlformats.org/officeDocument/2006/relationships/hyperlink" Target="mailto:felix.teufel@biberach.de" TargetMode="External"/><Relationship Id="rId6" Type="http://schemas.openxmlformats.org/officeDocument/2006/relationships/hyperlink" Target="mailto:tobias.schiller@biberach.de" TargetMode="External"/><Relationship Id="rId5" Type="http://schemas.openxmlformats.org/officeDocument/2006/relationships/hyperlink" Target="mailto:lisa.rodi@biberach.de" TargetMode="External"/><Relationship Id="rId4" Type="http://schemas.openxmlformats.org/officeDocument/2006/relationships/hyperlink" Target="mailto:stefanie.hotz@biberach.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8"/>
  <sheetViews>
    <sheetView tabSelected="1" zoomScaleNormal="100" workbookViewId="0">
      <selection activeCell="G14" sqref="G14"/>
    </sheetView>
  </sheetViews>
  <sheetFormatPr baseColWidth="10" defaultRowHeight="15" x14ac:dyDescent="0.25"/>
  <cols>
    <col min="1" max="1" width="21.5703125" style="12" customWidth="1"/>
    <col min="2" max="2" width="20.7109375" style="12" customWidth="1"/>
    <col min="3" max="3" width="29.140625" style="12" customWidth="1"/>
    <col min="4" max="4" width="20.85546875" style="12" customWidth="1"/>
    <col min="5" max="5" width="24.140625" style="12" customWidth="1"/>
    <col min="6" max="6" width="21.42578125" style="12" customWidth="1"/>
    <col min="7" max="16384" width="11.42578125" style="12"/>
  </cols>
  <sheetData>
    <row r="1" spans="1:11" x14ac:dyDescent="0.25">
      <c r="A1" s="121" t="s">
        <v>52</v>
      </c>
      <c r="B1" s="121"/>
      <c r="C1" s="121"/>
      <c r="D1" s="121"/>
      <c r="E1" s="121"/>
      <c r="F1" s="55" t="s">
        <v>239</v>
      </c>
      <c r="G1" s="45"/>
      <c r="H1" s="45"/>
      <c r="I1" s="45"/>
      <c r="J1" s="45"/>
      <c r="K1" s="45"/>
    </row>
    <row r="2" spans="1:11" x14ac:dyDescent="0.25">
      <c r="A2" s="38"/>
      <c r="B2" s="38"/>
      <c r="C2" s="38"/>
      <c r="D2" s="38"/>
      <c r="E2" s="38"/>
      <c r="F2" s="38"/>
    </row>
    <row r="3" spans="1:11" x14ac:dyDescent="0.25">
      <c r="A3" s="56" t="s">
        <v>84</v>
      </c>
      <c r="B3" s="38"/>
      <c r="C3" s="38"/>
      <c r="D3" s="38"/>
      <c r="E3" s="38"/>
      <c r="F3" s="38"/>
    </row>
    <row r="4" spans="1:11" ht="78" customHeight="1" x14ac:dyDescent="0.25">
      <c r="A4" s="125" t="s">
        <v>174</v>
      </c>
      <c r="B4" s="125"/>
      <c r="C4" s="125"/>
      <c r="D4" s="125"/>
      <c r="E4" s="125"/>
      <c r="F4" s="125"/>
      <c r="G4" s="46"/>
      <c r="H4" s="46"/>
      <c r="I4" s="46"/>
      <c r="J4" s="46"/>
      <c r="K4" s="46"/>
    </row>
    <row r="5" spans="1:11" x14ac:dyDescent="0.25">
      <c r="A5" s="123" t="s">
        <v>53</v>
      </c>
      <c r="B5" s="123"/>
      <c r="C5" s="123"/>
      <c r="D5" s="123"/>
      <c r="E5" s="123"/>
      <c r="F5" s="123"/>
      <c r="G5" s="51"/>
      <c r="H5" s="51"/>
      <c r="I5" s="51"/>
      <c r="J5" s="51"/>
      <c r="K5" s="51"/>
    </row>
    <row r="6" spans="1:11" ht="62.25" customHeight="1" x14ac:dyDescent="0.25">
      <c r="A6" s="126" t="s">
        <v>63</v>
      </c>
      <c r="B6" s="126"/>
      <c r="C6" s="126"/>
      <c r="D6" s="126"/>
      <c r="E6" s="126"/>
      <c r="F6" s="126"/>
      <c r="G6" s="47"/>
      <c r="H6" s="47"/>
      <c r="I6" s="47"/>
      <c r="J6" s="47"/>
      <c r="K6" s="47"/>
    </row>
    <row r="7" spans="1:11" x14ac:dyDescent="0.25">
      <c r="A7" s="122"/>
      <c r="B7" s="122"/>
      <c r="C7" s="122"/>
      <c r="D7" s="122"/>
      <c r="E7" s="122"/>
      <c r="F7" s="122"/>
      <c r="G7" s="50"/>
      <c r="H7" s="50"/>
      <c r="I7" s="50"/>
      <c r="J7" s="50"/>
      <c r="K7" s="50"/>
    </row>
    <row r="8" spans="1:11" x14ac:dyDescent="0.25">
      <c r="A8" s="123" t="s">
        <v>54</v>
      </c>
      <c r="B8" s="123"/>
      <c r="C8" s="123"/>
      <c r="D8" s="123"/>
      <c r="E8" s="123"/>
      <c r="F8" s="123"/>
      <c r="G8" s="51"/>
      <c r="H8" s="51"/>
      <c r="I8" s="51"/>
      <c r="J8" s="51"/>
      <c r="K8" s="51"/>
    </row>
    <row r="9" spans="1:11" x14ac:dyDescent="0.25">
      <c r="A9" s="124" t="s">
        <v>55</v>
      </c>
      <c r="B9" s="124"/>
      <c r="C9" s="124"/>
      <c r="D9" s="124"/>
      <c r="E9" s="124"/>
      <c r="F9" s="124"/>
      <c r="G9" s="52"/>
      <c r="H9" s="52"/>
      <c r="I9" s="52"/>
      <c r="J9" s="52"/>
      <c r="K9" s="52"/>
    </row>
    <row r="10" spans="1:11" x14ac:dyDescent="0.25">
      <c r="A10" s="124"/>
      <c r="B10" s="124"/>
      <c r="C10" s="124"/>
      <c r="D10" s="124"/>
      <c r="E10" s="124"/>
      <c r="F10" s="124"/>
      <c r="G10" s="52"/>
      <c r="H10" s="52"/>
      <c r="I10" s="52"/>
      <c r="J10" s="52"/>
      <c r="K10" s="52"/>
    </row>
    <row r="11" spans="1:11" x14ac:dyDescent="0.25">
      <c r="A11" s="123" t="s">
        <v>56</v>
      </c>
      <c r="B11" s="123"/>
      <c r="C11" s="123"/>
      <c r="D11" s="123"/>
      <c r="E11" s="123"/>
      <c r="F11" s="123"/>
      <c r="G11" s="51"/>
      <c r="H11" s="51"/>
      <c r="I11" s="51"/>
      <c r="J11" s="51"/>
      <c r="K11" s="51"/>
    </row>
    <row r="12" spans="1:11" x14ac:dyDescent="0.25">
      <c r="A12" s="124" t="s">
        <v>57</v>
      </c>
      <c r="B12" s="124"/>
      <c r="C12" s="124"/>
      <c r="D12" s="124"/>
      <c r="E12" s="124"/>
      <c r="F12" s="124"/>
      <c r="G12" s="52"/>
      <c r="H12" s="52"/>
      <c r="I12" s="52"/>
      <c r="J12" s="52"/>
      <c r="K12" s="52"/>
    </row>
    <row r="13" spans="1:11" x14ac:dyDescent="0.25">
      <c r="A13" s="124" t="s">
        <v>58</v>
      </c>
      <c r="B13" s="124"/>
      <c r="C13" s="124"/>
      <c r="D13" s="124"/>
      <c r="E13" s="124"/>
      <c r="F13" s="124"/>
      <c r="G13" s="52"/>
      <c r="H13" s="52"/>
      <c r="I13" s="52"/>
      <c r="J13" s="52"/>
      <c r="K13" s="52"/>
    </row>
    <row r="14" spans="1:11" x14ac:dyDescent="0.25">
      <c r="A14" s="124" t="s">
        <v>59</v>
      </c>
      <c r="B14" s="124"/>
      <c r="C14" s="124"/>
      <c r="D14" s="124"/>
      <c r="E14" s="124"/>
      <c r="F14" s="124"/>
      <c r="G14" s="52"/>
      <c r="H14" s="52"/>
      <c r="I14" s="52"/>
      <c r="J14" s="52"/>
      <c r="K14" s="52"/>
    </row>
    <row r="15" spans="1:11" x14ac:dyDescent="0.25">
      <c r="A15" s="124" t="s">
        <v>60</v>
      </c>
      <c r="B15" s="124"/>
      <c r="C15" s="124"/>
      <c r="D15" s="124"/>
      <c r="E15" s="124"/>
      <c r="F15" s="124"/>
      <c r="G15" s="52"/>
      <c r="H15" s="52"/>
      <c r="I15" s="52"/>
      <c r="J15" s="52"/>
      <c r="K15" s="52"/>
    </row>
    <row r="16" spans="1:11" x14ac:dyDescent="0.25">
      <c r="A16" s="124" t="s">
        <v>61</v>
      </c>
      <c r="B16" s="124"/>
      <c r="C16" s="124"/>
      <c r="D16" s="124"/>
      <c r="E16" s="124"/>
      <c r="F16" s="124"/>
      <c r="G16" s="52"/>
      <c r="H16" s="52"/>
      <c r="I16" s="52"/>
      <c r="J16" s="52"/>
      <c r="K16" s="52"/>
    </row>
    <row r="17" spans="1:36" x14ac:dyDescent="0.25">
      <c r="A17" s="124"/>
      <c r="B17" s="124"/>
      <c r="C17" s="124"/>
      <c r="D17" s="124"/>
      <c r="E17" s="124"/>
      <c r="F17" s="124"/>
      <c r="G17" s="52"/>
      <c r="H17" s="52"/>
      <c r="I17" s="52"/>
      <c r="J17" s="52"/>
      <c r="K17" s="52"/>
    </row>
    <row r="18" spans="1:36" x14ac:dyDescent="0.25">
      <c r="A18" s="127" t="s">
        <v>62</v>
      </c>
      <c r="B18" s="127"/>
      <c r="C18" s="127"/>
      <c r="D18" s="127"/>
      <c r="E18" s="127"/>
      <c r="F18" s="127"/>
      <c r="G18" s="53"/>
      <c r="H18" s="53"/>
      <c r="I18" s="53"/>
      <c r="J18" s="53"/>
      <c r="K18" s="53"/>
    </row>
    <row r="19" spans="1:36" ht="33" customHeight="1" x14ac:dyDescent="0.25">
      <c r="A19" s="125" t="s">
        <v>175</v>
      </c>
      <c r="B19" s="125"/>
      <c r="C19" s="125"/>
      <c r="D19" s="125"/>
      <c r="E19" s="125"/>
      <c r="F19" s="125"/>
      <c r="G19" s="54" t="s">
        <v>217</v>
      </c>
      <c r="H19" s="54"/>
      <c r="I19" s="54"/>
      <c r="J19" s="54"/>
      <c r="K19" s="54"/>
    </row>
    <row r="20" spans="1:36" x14ac:dyDescent="0.25">
      <c r="A20" s="129"/>
      <c r="B20" s="129"/>
      <c r="C20" s="129"/>
      <c r="D20" s="129"/>
      <c r="E20" s="129"/>
      <c r="F20" s="129"/>
    </row>
    <row r="21" spans="1:36" ht="54.75" customHeight="1" x14ac:dyDescent="0.25">
      <c r="A21" s="57" t="s">
        <v>64</v>
      </c>
      <c r="B21" s="58" t="s">
        <v>83</v>
      </c>
      <c r="C21" s="59" t="s">
        <v>64</v>
      </c>
      <c r="D21" s="58" t="s">
        <v>83</v>
      </c>
      <c r="E21" s="59" t="s">
        <v>64</v>
      </c>
      <c r="F21" s="57" t="s">
        <v>83</v>
      </c>
    </row>
    <row r="22" spans="1:36" ht="28.5" x14ac:dyDescent="0.25">
      <c r="A22" s="60" t="s">
        <v>65</v>
      </c>
      <c r="B22" s="61" t="s">
        <v>66</v>
      </c>
      <c r="C22" s="62" t="s">
        <v>67</v>
      </c>
      <c r="D22" s="61" t="s">
        <v>68</v>
      </c>
      <c r="E22" s="62" t="s">
        <v>69</v>
      </c>
      <c r="F22" s="63">
        <v>25</v>
      </c>
    </row>
    <row r="23" spans="1:36" ht="28.5" x14ac:dyDescent="0.25">
      <c r="A23" s="60" t="s">
        <v>70</v>
      </c>
      <c r="B23" s="64">
        <v>30</v>
      </c>
      <c r="C23" s="62" t="s">
        <v>71</v>
      </c>
      <c r="D23" s="64">
        <v>60</v>
      </c>
      <c r="E23" s="62" t="s">
        <v>72</v>
      </c>
      <c r="F23" s="63">
        <v>30</v>
      </c>
    </row>
    <row r="24" spans="1:36" ht="28.5" x14ac:dyDescent="0.25">
      <c r="A24" s="60" t="s">
        <v>73</v>
      </c>
      <c r="B24" s="64">
        <v>25</v>
      </c>
      <c r="C24" s="62" t="s">
        <v>74</v>
      </c>
      <c r="D24" s="64">
        <v>90</v>
      </c>
      <c r="E24" s="62" t="s">
        <v>75</v>
      </c>
      <c r="F24" s="63">
        <v>30</v>
      </c>
    </row>
    <row r="25" spans="1:36" ht="29.25" x14ac:dyDescent="0.25">
      <c r="A25" s="65" t="s">
        <v>76</v>
      </c>
      <c r="B25" s="64">
        <v>25</v>
      </c>
      <c r="C25" s="62" t="s">
        <v>77</v>
      </c>
      <c r="D25" s="64">
        <v>10</v>
      </c>
      <c r="E25" s="62" t="s">
        <v>78</v>
      </c>
      <c r="F25" s="63">
        <v>3</v>
      </c>
    </row>
    <row r="26" spans="1:36" ht="28.5" x14ac:dyDescent="0.25">
      <c r="A26" s="60" t="s">
        <v>79</v>
      </c>
      <c r="B26" s="64">
        <v>5</v>
      </c>
      <c r="C26" s="62" t="s">
        <v>80</v>
      </c>
      <c r="D26" s="61" t="s">
        <v>66</v>
      </c>
      <c r="E26" s="62" t="s">
        <v>81</v>
      </c>
      <c r="F26" s="63">
        <v>30</v>
      </c>
    </row>
    <row r="27" spans="1:36" x14ac:dyDescent="0.25">
      <c r="A27" s="128" t="s">
        <v>82</v>
      </c>
      <c r="B27" s="128"/>
      <c r="C27" s="128"/>
      <c r="D27" s="128"/>
      <c r="E27" s="128"/>
      <c r="F27" s="128"/>
      <c r="N27" s="48"/>
      <c r="O27" s="48"/>
      <c r="P27" s="48"/>
      <c r="Q27" s="48"/>
      <c r="R27" s="48"/>
      <c r="S27" s="48"/>
      <c r="T27" s="48"/>
      <c r="U27" s="48"/>
      <c r="V27" s="48"/>
      <c r="W27" s="48"/>
      <c r="X27" s="48"/>
      <c r="Y27" s="48"/>
      <c r="Z27" s="48"/>
      <c r="AA27" s="48"/>
      <c r="AB27" s="48"/>
      <c r="AC27" s="48"/>
      <c r="AD27" s="48"/>
      <c r="AE27" s="48"/>
      <c r="AF27" s="48"/>
      <c r="AG27" s="48"/>
      <c r="AH27" s="48"/>
      <c r="AI27" s="48"/>
      <c r="AJ27" s="48"/>
    </row>
    <row r="28" spans="1:36" x14ac:dyDescent="0.25">
      <c r="A28" s="130"/>
      <c r="B28" s="130"/>
      <c r="C28" s="130"/>
      <c r="D28" s="130"/>
      <c r="E28" s="130"/>
      <c r="F28" s="130"/>
    </row>
    <row r="29" spans="1:36" x14ac:dyDescent="0.25">
      <c r="A29" s="121" t="s">
        <v>104</v>
      </c>
      <c r="B29" s="121"/>
      <c r="C29" s="121"/>
      <c r="D29" s="121"/>
      <c r="E29" s="121"/>
      <c r="F29" s="121"/>
    </row>
    <row r="30" spans="1:36" ht="106.5" customHeight="1" x14ac:dyDescent="0.25">
      <c r="A30" s="125" t="s">
        <v>85</v>
      </c>
      <c r="B30" s="125"/>
      <c r="C30" s="125"/>
      <c r="D30" s="125"/>
      <c r="E30" s="125"/>
      <c r="F30" s="125"/>
    </row>
    <row r="31" spans="1:36" x14ac:dyDescent="0.25">
      <c r="A31" s="56" t="s">
        <v>86</v>
      </c>
      <c r="B31" s="56" t="s">
        <v>92</v>
      </c>
      <c r="C31" s="56" t="s">
        <v>88</v>
      </c>
      <c r="D31" s="38"/>
      <c r="E31" s="38"/>
      <c r="F31" s="38"/>
    </row>
    <row r="32" spans="1:36" x14ac:dyDescent="0.25">
      <c r="A32" s="66" t="s">
        <v>87</v>
      </c>
      <c r="B32" s="66">
        <v>6712</v>
      </c>
      <c r="C32" s="49" t="s">
        <v>89</v>
      </c>
    </row>
    <row r="33" spans="1:3" x14ac:dyDescent="0.25">
      <c r="A33" s="66" t="s">
        <v>91</v>
      </c>
      <c r="B33" s="66">
        <v>6715</v>
      </c>
      <c r="C33" s="49" t="s">
        <v>97</v>
      </c>
    </row>
    <row r="34" spans="1:3" x14ac:dyDescent="0.25">
      <c r="A34" s="66" t="s">
        <v>93</v>
      </c>
      <c r="B34" s="66">
        <v>6713</v>
      </c>
      <c r="C34" s="49" t="s">
        <v>98</v>
      </c>
    </row>
    <row r="35" spans="1:3" x14ac:dyDescent="0.25">
      <c r="A35" s="66" t="s">
        <v>94</v>
      </c>
      <c r="B35" s="66">
        <v>6711</v>
      </c>
      <c r="C35" s="49" t="s">
        <v>99</v>
      </c>
    </row>
    <row r="36" spans="1:3" x14ac:dyDescent="0.25">
      <c r="A36" s="66" t="s">
        <v>95</v>
      </c>
      <c r="B36" s="66">
        <v>6714</v>
      </c>
      <c r="C36" s="49" t="s">
        <v>100</v>
      </c>
    </row>
    <row r="37" spans="1:3" x14ac:dyDescent="0.25">
      <c r="A37" s="66" t="s">
        <v>90</v>
      </c>
      <c r="B37" s="66">
        <v>6717</v>
      </c>
      <c r="C37" s="49" t="s">
        <v>101</v>
      </c>
    </row>
    <row r="38" spans="1:3" x14ac:dyDescent="0.25">
      <c r="A38" s="66" t="s">
        <v>96</v>
      </c>
      <c r="B38" s="66">
        <v>6716</v>
      </c>
      <c r="C38" s="49" t="s">
        <v>102</v>
      </c>
    </row>
  </sheetData>
  <sheetProtection password="B664" sheet="1" objects="1" scenarios="1" selectLockedCells="1"/>
  <mergeCells count="22">
    <mergeCell ref="A30:F30"/>
    <mergeCell ref="A4:F4"/>
    <mergeCell ref="A6:F6"/>
    <mergeCell ref="A14:F14"/>
    <mergeCell ref="A15:F15"/>
    <mergeCell ref="A16:F16"/>
    <mergeCell ref="A17:F17"/>
    <mergeCell ref="A18:F18"/>
    <mergeCell ref="A29:F29"/>
    <mergeCell ref="A12:F12"/>
    <mergeCell ref="A13:F13"/>
    <mergeCell ref="A27:F27"/>
    <mergeCell ref="A19:F19"/>
    <mergeCell ref="A20:F20"/>
    <mergeCell ref="A28:F28"/>
    <mergeCell ref="A1:E1"/>
    <mergeCell ref="A7:F7"/>
    <mergeCell ref="A8:F8"/>
    <mergeCell ref="A9:F9"/>
    <mergeCell ref="A11:F11"/>
    <mergeCell ref="A10:F10"/>
    <mergeCell ref="A5:F5"/>
  </mergeCells>
  <hyperlinks>
    <hyperlink ref="C32" r:id="rId1"/>
    <hyperlink ref="C33" r:id="rId2"/>
    <hyperlink ref="C34" r:id="rId3"/>
    <hyperlink ref="C35" r:id="rId4"/>
    <hyperlink ref="C36" r:id="rId5"/>
    <hyperlink ref="C37" r:id="rId6"/>
    <hyperlink ref="C38" r:id="rId7"/>
  </hyperlinks>
  <pageMargins left="0.7" right="0.7" top="0.78740157499999996" bottom="0.78740157499999996" header="0.3" footer="0.3"/>
  <pageSetup paperSize="9" orientation="portrait" horizontalDpi="1200" verticalDpi="120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topLeftCell="A13" workbookViewId="0">
      <selection activeCell="M18" sqref="M18"/>
    </sheetView>
  </sheetViews>
  <sheetFormatPr baseColWidth="10" defaultRowHeight="15" x14ac:dyDescent="0.25"/>
  <cols>
    <col min="1" max="1" width="11.42578125" style="12"/>
    <col min="2" max="2" width="34.5703125" style="12" customWidth="1"/>
    <col min="3" max="3" width="14" style="12" customWidth="1"/>
    <col min="4" max="11" width="7.7109375" style="12" customWidth="1"/>
    <col min="12" max="12" width="5.28515625" style="12" customWidth="1"/>
    <col min="13" max="13" width="134.5703125" style="12" customWidth="1"/>
    <col min="14" max="19" width="11.42578125" style="12"/>
    <col min="20" max="20" width="30" style="12" customWidth="1"/>
    <col min="21" max="16384" width="11.42578125" style="12"/>
  </cols>
  <sheetData>
    <row r="1" spans="1:21" ht="15" customHeight="1" x14ac:dyDescent="0.25">
      <c r="A1" s="158" t="s">
        <v>1</v>
      </c>
      <c r="B1" s="158"/>
      <c r="C1" s="158"/>
      <c r="D1" s="158"/>
      <c r="E1" s="158"/>
      <c r="F1" s="158"/>
      <c r="G1" s="158"/>
      <c r="H1" s="159"/>
      <c r="I1" s="160" t="s">
        <v>0</v>
      </c>
      <c r="J1" s="161"/>
      <c r="K1" s="109">
        <v>2021</v>
      </c>
      <c r="M1" s="79" t="s">
        <v>237</v>
      </c>
      <c r="N1" s="77"/>
      <c r="O1" s="77"/>
      <c r="P1" s="77"/>
      <c r="Q1" s="77"/>
      <c r="R1" s="77"/>
      <c r="S1" s="77"/>
      <c r="T1" s="77"/>
      <c r="U1" s="77"/>
    </row>
    <row r="2" spans="1:21" x14ac:dyDescent="0.25">
      <c r="A2" s="143"/>
      <c r="B2" s="143"/>
      <c r="C2" s="143"/>
      <c r="D2" s="143"/>
      <c r="E2" s="143"/>
      <c r="F2" s="143"/>
      <c r="G2" s="143"/>
      <c r="H2" s="143"/>
      <c r="I2" s="143"/>
      <c r="J2" s="143"/>
      <c r="K2" s="143"/>
      <c r="L2" s="77"/>
      <c r="M2" s="136" t="s">
        <v>238</v>
      </c>
      <c r="N2" s="77"/>
      <c r="O2" s="77"/>
      <c r="P2" s="77"/>
      <c r="Q2" s="77"/>
      <c r="R2" s="77"/>
      <c r="S2" s="77"/>
      <c r="T2" s="77"/>
      <c r="U2" s="77"/>
    </row>
    <row r="3" spans="1:21" ht="15" customHeight="1" x14ac:dyDescent="0.25">
      <c r="A3" s="162" t="s">
        <v>2</v>
      </c>
      <c r="B3" s="163"/>
      <c r="C3" s="163"/>
      <c r="D3" s="164"/>
      <c r="E3" s="153" t="s">
        <v>3</v>
      </c>
      <c r="F3" s="153"/>
      <c r="G3" s="153" t="s">
        <v>4</v>
      </c>
      <c r="H3" s="153"/>
      <c r="I3" s="153"/>
      <c r="J3" s="153"/>
      <c r="K3" s="153"/>
      <c r="L3" s="77"/>
      <c r="M3" s="136"/>
      <c r="N3" s="77"/>
      <c r="O3" s="77"/>
      <c r="P3" s="77"/>
      <c r="Q3" s="77"/>
      <c r="R3" s="77"/>
      <c r="S3" s="77"/>
      <c r="T3" s="77"/>
      <c r="U3" s="77"/>
    </row>
    <row r="4" spans="1:21" x14ac:dyDescent="0.25">
      <c r="A4" s="154" t="s">
        <v>212</v>
      </c>
      <c r="B4" s="154"/>
      <c r="C4" s="154"/>
      <c r="D4" s="154"/>
      <c r="E4" s="155">
        <v>7.83</v>
      </c>
      <c r="F4" s="155"/>
      <c r="G4" s="154" t="s">
        <v>213</v>
      </c>
      <c r="H4" s="154"/>
      <c r="I4" s="154"/>
      <c r="J4" s="154"/>
      <c r="K4" s="154"/>
      <c r="L4" s="77"/>
      <c r="M4" s="136"/>
      <c r="N4" s="77"/>
      <c r="O4" s="77"/>
      <c r="P4" s="77"/>
      <c r="Q4" s="77"/>
      <c r="R4" s="77"/>
      <c r="S4" s="77"/>
      <c r="T4" s="77"/>
      <c r="U4" s="77"/>
    </row>
    <row r="5" spans="1:21" x14ac:dyDescent="0.25">
      <c r="A5" s="154"/>
      <c r="B5" s="154"/>
      <c r="C5" s="154"/>
      <c r="D5" s="154"/>
      <c r="E5" s="155"/>
      <c r="F5" s="155"/>
      <c r="G5" s="154"/>
      <c r="H5" s="154"/>
      <c r="I5" s="154"/>
      <c r="J5" s="154"/>
      <c r="K5" s="154"/>
      <c r="L5" s="77"/>
      <c r="M5" s="136"/>
      <c r="N5" s="77"/>
      <c r="O5" s="77"/>
      <c r="P5" s="77"/>
      <c r="Q5" s="77"/>
      <c r="R5" s="77"/>
      <c r="S5" s="77"/>
      <c r="T5" s="77"/>
      <c r="U5" s="77"/>
    </row>
    <row r="6" spans="1:21" x14ac:dyDescent="0.25">
      <c r="A6" s="156"/>
      <c r="B6" s="156"/>
      <c r="C6" s="156"/>
      <c r="D6" s="156"/>
      <c r="E6" s="156"/>
      <c r="F6" s="156"/>
      <c r="G6" s="156"/>
      <c r="H6" s="156"/>
      <c r="I6" s="143"/>
      <c r="J6" s="143"/>
      <c r="K6" s="143"/>
      <c r="L6" s="77"/>
      <c r="M6" s="136"/>
      <c r="N6" s="77"/>
      <c r="O6" s="77"/>
      <c r="P6" s="77"/>
      <c r="Q6" s="77"/>
      <c r="R6" s="77"/>
      <c r="S6" s="77"/>
      <c r="T6" s="77"/>
      <c r="U6" s="77"/>
    </row>
    <row r="7" spans="1:21" x14ac:dyDescent="0.25">
      <c r="A7" s="157"/>
      <c r="B7" s="157"/>
      <c r="C7" s="157"/>
      <c r="D7" s="129"/>
      <c r="E7" s="129"/>
      <c r="F7" s="129"/>
      <c r="G7" s="129"/>
      <c r="H7" s="129"/>
      <c r="I7" s="70" t="s">
        <v>36</v>
      </c>
      <c r="J7" s="70" t="s">
        <v>177</v>
      </c>
      <c r="K7" s="70" t="s">
        <v>179</v>
      </c>
      <c r="M7" s="80"/>
    </row>
    <row r="8" spans="1:21" x14ac:dyDescent="0.25">
      <c r="A8" s="157"/>
      <c r="B8" s="157"/>
      <c r="C8" s="157"/>
      <c r="D8" s="153" t="s">
        <v>37</v>
      </c>
      <c r="E8" s="153"/>
      <c r="F8" s="153"/>
      <c r="G8" s="153"/>
      <c r="H8" s="153"/>
      <c r="I8" s="73">
        <v>196</v>
      </c>
      <c r="J8" s="73">
        <v>68</v>
      </c>
      <c r="K8" s="73">
        <v>51</v>
      </c>
      <c r="M8" s="81" t="s">
        <v>216</v>
      </c>
    </row>
    <row r="9" spans="1:21" x14ac:dyDescent="0.25">
      <c r="A9" s="157"/>
      <c r="B9" s="157"/>
      <c r="C9" s="157"/>
      <c r="D9" s="137" t="s">
        <v>44</v>
      </c>
      <c r="E9" s="137"/>
      <c r="F9" s="137"/>
      <c r="G9" s="137"/>
      <c r="H9" s="137"/>
      <c r="I9" s="17">
        <f>I8*E4</f>
        <v>1534.68</v>
      </c>
      <c r="J9" s="17">
        <f>J8*E4</f>
        <v>532.44000000000005</v>
      </c>
      <c r="K9" s="17">
        <f>K8*E4</f>
        <v>399.33</v>
      </c>
      <c r="M9" s="80"/>
    </row>
    <row r="10" spans="1:21" x14ac:dyDescent="0.25">
      <c r="A10" s="148" t="s">
        <v>5</v>
      </c>
      <c r="B10" s="148"/>
      <c r="C10" s="148"/>
      <c r="D10" s="148"/>
      <c r="E10" s="148"/>
      <c r="F10" s="148"/>
      <c r="G10" s="148"/>
      <c r="H10" s="148"/>
      <c r="I10" s="148"/>
      <c r="J10" s="148"/>
      <c r="K10" s="148"/>
      <c r="M10" s="80"/>
    </row>
    <row r="11" spans="1:21" ht="15" customHeight="1" x14ac:dyDescent="0.25">
      <c r="A11" s="149" t="s">
        <v>12</v>
      </c>
      <c r="B11" s="150" t="s">
        <v>7</v>
      </c>
      <c r="C11" s="152" t="s">
        <v>6</v>
      </c>
      <c r="D11" s="153" t="s">
        <v>8</v>
      </c>
      <c r="E11" s="153"/>
      <c r="F11" s="153"/>
      <c r="G11" s="153"/>
      <c r="H11" s="153" t="s">
        <v>9</v>
      </c>
      <c r="I11" s="153"/>
      <c r="J11" s="153"/>
      <c r="K11" s="153"/>
      <c r="M11" s="135" t="s">
        <v>218</v>
      </c>
    </row>
    <row r="12" spans="1:21" x14ac:dyDescent="0.25">
      <c r="A12" s="149"/>
      <c r="B12" s="151"/>
      <c r="C12" s="152"/>
      <c r="D12" s="40" t="s">
        <v>178</v>
      </c>
      <c r="E12" s="40" t="s">
        <v>176</v>
      </c>
      <c r="F12" s="40" t="s">
        <v>177</v>
      </c>
      <c r="G12" s="40" t="s">
        <v>179</v>
      </c>
      <c r="H12" s="40" t="s">
        <v>178</v>
      </c>
      <c r="I12" s="40" t="s">
        <v>176</v>
      </c>
      <c r="J12" s="40" t="s">
        <v>177</v>
      </c>
      <c r="K12" s="40" t="s">
        <v>179</v>
      </c>
      <c r="M12" s="135"/>
    </row>
    <row r="13" spans="1:21" x14ac:dyDescent="0.25">
      <c r="A13" s="74">
        <v>44257</v>
      </c>
      <c r="B13" s="75" t="s">
        <v>230</v>
      </c>
      <c r="C13" s="73">
        <v>30</v>
      </c>
      <c r="D13" s="73">
        <v>3</v>
      </c>
      <c r="E13" s="73">
        <f>D13*0.6</f>
        <v>1.7999999999999998</v>
      </c>
      <c r="F13" s="73">
        <v>1.3</v>
      </c>
      <c r="G13" s="73">
        <v>4.3</v>
      </c>
      <c r="H13" s="17">
        <f>C13*D13</f>
        <v>90</v>
      </c>
      <c r="I13" s="17">
        <f>C13*E13</f>
        <v>53.999999999999993</v>
      </c>
      <c r="J13" s="17">
        <f>C13*F13</f>
        <v>39</v>
      </c>
      <c r="K13" s="17">
        <f>C13*G13</f>
        <v>129</v>
      </c>
      <c r="M13" s="135"/>
    </row>
    <row r="14" spans="1:21" x14ac:dyDescent="0.25">
      <c r="A14" s="75"/>
      <c r="B14" s="75"/>
      <c r="C14" s="73"/>
      <c r="D14" s="73"/>
      <c r="E14" s="73"/>
      <c r="F14" s="73"/>
      <c r="G14" s="73"/>
      <c r="H14" s="17">
        <f t="shared" ref="H14:H20" si="0">C14*D14</f>
        <v>0</v>
      </c>
      <c r="I14" s="17">
        <f t="shared" ref="I14:I20" si="1">C14*E14</f>
        <v>0</v>
      </c>
      <c r="J14" s="17">
        <f t="shared" ref="J14:J20" si="2">C14*F14</f>
        <v>0</v>
      </c>
      <c r="K14" s="17">
        <f t="shared" ref="K14:K20" si="3">C14*G14</f>
        <v>0</v>
      </c>
      <c r="M14" s="135"/>
    </row>
    <row r="15" spans="1:21" x14ac:dyDescent="0.25">
      <c r="A15" s="75"/>
      <c r="B15" s="75"/>
      <c r="C15" s="73"/>
      <c r="D15" s="73"/>
      <c r="E15" s="73"/>
      <c r="F15" s="73"/>
      <c r="G15" s="73"/>
      <c r="H15" s="17">
        <f t="shared" si="0"/>
        <v>0</v>
      </c>
      <c r="I15" s="17">
        <f t="shared" si="1"/>
        <v>0</v>
      </c>
      <c r="J15" s="17">
        <f t="shared" si="2"/>
        <v>0</v>
      </c>
      <c r="K15" s="17">
        <f t="shared" si="3"/>
        <v>0</v>
      </c>
      <c r="M15" s="82" t="s">
        <v>219</v>
      </c>
    </row>
    <row r="16" spans="1:21" x14ac:dyDescent="0.25">
      <c r="A16" s="75"/>
      <c r="B16" s="75"/>
      <c r="C16" s="73"/>
      <c r="D16" s="73"/>
      <c r="E16" s="73"/>
      <c r="F16" s="73"/>
      <c r="G16" s="73"/>
      <c r="H16" s="17">
        <f t="shared" si="0"/>
        <v>0</v>
      </c>
      <c r="I16" s="17">
        <f t="shared" si="1"/>
        <v>0</v>
      </c>
      <c r="J16" s="17">
        <f t="shared" si="2"/>
        <v>0</v>
      </c>
      <c r="K16" s="17">
        <f t="shared" si="3"/>
        <v>0</v>
      </c>
      <c r="M16" s="83" t="s">
        <v>220</v>
      </c>
    </row>
    <row r="17" spans="1:17" x14ac:dyDescent="0.25">
      <c r="A17" s="75"/>
      <c r="B17" s="75"/>
      <c r="C17" s="73"/>
      <c r="D17" s="73"/>
      <c r="E17" s="73"/>
      <c r="F17" s="73"/>
      <c r="G17" s="73"/>
      <c r="H17" s="17">
        <f t="shared" si="0"/>
        <v>0</v>
      </c>
      <c r="I17" s="17">
        <f t="shared" si="1"/>
        <v>0</v>
      </c>
      <c r="J17" s="17">
        <f t="shared" si="2"/>
        <v>0</v>
      </c>
      <c r="K17" s="17">
        <f t="shared" si="3"/>
        <v>0</v>
      </c>
      <c r="M17" s="82"/>
    </row>
    <row r="18" spans="1:17" x14ac:dyDescent="0.25">
      <c r="A18" s="75"/>
      <c r="B18" s="75"/>
      <c r="C18" s="73"/>
      <c r="D18" s="73"/>
      <c r="E18" s="73"/>
      <c r="F18" s="73"/>
      <c r="G18" s="73"/>
      <c r="H18" s="17">
        <f t="shared" si="0"/>
        <v>0</v>
      </c>
      <c r="I18" s="17">
        <f t="shared" si="1"/>
        <v>0</v>
      </c>
      <c r="J18" s="17">
        <f t="shared" si="2"/>
        <v>0</v>
      </c>
      <c r="K18" s="17">
        <f t="shared" si="3"/>
        <v>0</v>
      </c>
      <c r="M18" s="82"/>
      <c r="O18" s="77"/>
      <c r="Q18" s="78"/>
    </row>
    <row r="19" spans="1:17" x14ac:dyDescent="0.25">
      <c r="A19" s="75"/>
      <c r="B19" s="75"/>
      <c r="C19" s="73"/>
      <c r="D19" s="73"/>
      <c r="E19" s="73"/>
      <c r="F19" s="73"/>
      <c r="G19" s="73"/>
      <c r="H19" s="17">
        <f t="shared" si="0"/>
        <v>0</v>
      </c>
      <c r="I19" s="17">
        <f t="shared" si="1"/>
        <v>0</v>
      </c>
      <c r="J19" s="17">
        <f t="shared" si="2"/>
        <v>0</v>
      </c>
      <c r="K19" s="17">
        <f t="shared" si="3"/>
        <v>0</v>
      </c>
      <c r="M19" s="82"/>
      <c r="O19" s="77"/>
    </row>
    <row r="20" spans="1:17" x14ac:dyDescent="0.25">
      <c r="A20" s="75"/>
      <c r="B20" s="75"/>
      <c r="C20" s="73"/>
      <c r="D20" s="73"/>
      <c r="E20" s="73"/>
      <c r="F20" s="73"/>
      <c r="G20" s="73"/>
      <c r="H20" s="17">
        <f t="shared" si="0"/>
        <v>0</v>
      </c>
      <c r="I20" s="17">
        <f t="shared" si="1"/>
        <v>0</v>
      </c>
      <c r="J20" s="17">
        <f t="shared" si="2"/>
        <v>0</v>
      </c>
      <c r="K20" s="17">
        <f t="shared" si="3"/>
        <v>0</v>
      </c>
      <c r="M20" s="82"/>
      <c r="O20" s="77"/>
    </row>
    <row r="21" spans="1:17" x14ac:dyDescent="0.25">
      <c r="A21" s="144" t="s">
        <v>181</v>
      </c>
      <c r="B21" s="144"/>
      <c r="C21" s="145"/>
      <c r="D21" s="137" t="s">
        <v>10</v>
      </c>
      <c r="E21" s="137"/>
      <c r="F21" s="137"/>
      <c r="G21" s="137"/>
      <c r="H21" s="17">
        <f>SUM(H13:H20)</f>
        <v>90</v>
      </c>
      <c r="I21" s="17">
        <f>SUM(I13:I20)</f>
        <v>53.999999999999993</v>
      </c>
      <c r="J21" s="17">
        <f>SUM(J13:J20)</f>
        <v>39</v>
      </c>
      <c r="K21" s="17">
        <f>SUM(K13:K20)</f>
        <v>129</v>
      </c>
      <c r="M21" s="132" t="s">
        <v>236</v>
      </c>
    </row>
    <row r="22" spans="1:17" x14ac:dyDescent="0.25">
      <c r="A22" s="146"/>
      <c r="B22" s="146"/>
      <c r="C22" s="147"/>
      <c r="D22" s="137" t="s">
        <v>41</v>
      </c>
      <c r="E22" s="137"/>
      <c r="F22" s="137"/>
      <c r="G22" s="137"/>
      <c r="H22" s="17">
        <f>H21*E4</f>
        <v>704.7</v>
      </c>
      <c r="I22" s="17">
        <f>I21*E4</f>
        <v>422.81999999999994</v>
      </c>
      <c r="J22" s="17">
        <f>J21*E4</f>
        <v>305.37</v>
      </c>
      <c r="K22" s="17">
        <f>K21*E4</f>
        <v>1010.07</v>
      </c>
      <c r="M22" s="132"/>
    </row>
    <row r="23" spans="1:17" x14ac:dyDescent="0.25">
      <c r="A23" s="130"/>
      <c r="B23" s="130"/>
      <c r="C23" s="130"/>
      <c r="D23" s="130"/>
      <c r="E23" s="130"/>
      <c r="F23" s="130"/>
      <c r="G23" s="130"/>
      <c r="H23" s="130"/>
      <c r="I23" s="130"/>
      <c r="J23" s="130"/>
      <c r="K23" s="130"/>
      <c r="M23" s="82"/>
    </row>
    <row r="24" spans="1:17" x14ac:dyDescent="0.25">
      <c r="A24" s="148" t="s">
        <v>11</v>
      </c>
      <c r="B24" s="148"/>
      <c r="C24" s="148"/>
      <c r="D24" s="148"/>
      <c r="E24" s="148"/>
      <c r="F24" s="148"/>
      <c r="G24" s="148"/>
      <c r="H24" s="148"/>
      <c r="I24" s="148"/>
      <c r="J24" s="148"/>
      <c r="K24" s="148"/>
      <c r="M24" s="134" t="s">
        <v>221</v>
      </c>
    </row>
    <row r="25" spans="1:17" ht="15" customHeight="1" x14ac:dyDescent="0.25">
      <c r="A25" s="149" t="s">
        <v>12</v>
      </c>
      <c r="B25" s="150" t="s">
        <v>7</v>
      </c>
      <c r="C25" s="152" t="s">
        <v>42</v>
      </c>
      <c r="D25" s="153" t="s">
        <v>34</v>
      </c>
      <c r="E25" s="153"/>
      <c r="F25" s="153"/>
      <c r="G25" s="153"/>
      <c r="H25" s="153" t="s">
        <v>9</v>
      </c>
      <c r="I25" s="153"/>
      <c r="J25" s="153"/>
      <c r="K25" s="153"/>
      <c r="M25" s="134"/>
    </row>
    <row r="26" spans="1:17" x14ac:dyDescent="0.25">
      <c r="A26" s="149"/>
      <c r="B26" s="151"/>
      <c r="C26" s="152"/>
      <c r="D26" s="40" t="s">
        <v>178</v>
      </c>
      <c r="E26" s="40" t="s">
        <v>176</v>
      </c>
      <c r="F26" s="40" t="s">
        <v>177</v>
      </c>
      <c r="G26" s="40" t="s">
        <v>179</v>
      </c>
      <c r="H26" s="40" t="s">
        <v>178</v>
      </c>
      <c r="I26" s="40" t="s">
        <v>176</v>
      </c>
      <c r="J26" s="40" t="s">
        <v>177</v>
      </c>
      <c r="K26" s="40" t="s">
        <v>179</v>
      </c>
      <c r="M26" s="134"/>
    </row>
    <row r="27" spans="1:17" ht="15" customHeight="1" x14ac:dyDescent="0.25">
      <c r="A27" s="74">
        <v>44330</v>
      </c>
      <c r="B27" s="76" t="s">
        <v>214</v>
      </c>
      <c r="C27" s="73">
        <v>2.5</v>
      </c>
      <c r="D27" s="18">
        <f>IFERROR(VLOOKUP(B27,Mineraldünger!$A$5:$E$24,2,FALSE), 0)</f>
        <v>27</v>
      </c>
      <c r="E27" s="18">
        <f>IFERROR(VLOOKUP(B27,Mineraldünger!$A$5:$E$24,2,FALSE), 0)</f>
        <v>27</v>
      </c>
      <c r="F27" s="18">
        <f>IFERROR(VLOOKUP(B27,Mineraldünger!$A$5:$E$24,3,FALSE), 0)</f>
        <v>0</v>
      </c>
      <c r="G27" s="18">
        <f>IFERROR(VLOOKUP(B27,Mineraldünger!$A$5:$E$24,4,FALSE), 0)</f>
        <v>0</v>
      </c>
      <c r="H27" s="17">
        <f>C27*D27</f>
        <v>67.5</v>
      </c>
      <c r="I27" s="17">
        <f>C27*E27</f>
        <v>67.5</v>
      </c>
      <c r="J27" s="17">
        <f>C27*F27</f>
        <v>0</v>
      </c>
      <c r="K27" s="17">
        <f>C27*G27</f>
        <v>0</v>
      </c>
      <c r="M27" s="84"/>
    </row>
    <row r="28" spans="1:17" x14ac:dyDescent="0.25">
      <c r="A28" s="75"/>
      <c r="B28" s="76"/>
      <c r="C28" s="73"/>
      <c r="D28" s="18">
        <f>IFERROR(VLOOKUP(B28,Mineraldünger!$A$5:$E$24,2,FALSE), 0)</f>
        <v>0</v>
      </c>
      <c r="E28" s="18">
        <f>IFERROR(VLOOKUP(B28,Mineraldünger!$A$5:$E$24,2,FALSE), 0)</f>
        <v>0</v>
      </c>
      <c r="F28" s="18">
        <f>IFERROR(VLOOKUP(B28,Mineraldünger!$A$5:$E$24,3,FALSE), 0)</f>
        <v>0</v>
      </c>
      <c r="G28" s="18">
        <f>IFERROR(VLOOKUP(B28,Mineraldünger!$A$5:$E$24,4,FALSE), 0)</f>
        <v>0</v>
      </c>
      <c r="H28" s="17">
        <f t="shared" ref="H28:H34" si="4">C28*D28</f>
        <v>0</v>
      </c>
      <c r="I28" s="17">
        <f t="shared" ref="I28:I34" si="5">C28*E28</f>
        <v>0</v>
      </c>
      <c r="J28" s="17">
        <f t="shared" ref="J28:J34" si="6">C28*F28</f>
        <v>0</v>
      </c>
      <c r="K28" s="17">
        <f t="shared" ref="K28:K34" si="7">C28*G28</f>
        <v>0</v>
      </c>
      <c r="M28" s="131" t="s">
        <v>235</v>
      </c>
    </row>
    <row r="29" spans="1:17" x14ac:dyDescent="0.25">
      <c r="A29" s="75"/>
      <c r="B29" s="76"/>
      <c r="C29" s="73"/>
      <c r="D29" s="18">
        <f>IFERROR(VLOOKUP(B29,Mineraldünger!$A$5:$E$24,2,FALSE), 0)</f>
        <v>0</v>
      </c>
      <c r="E29" s="18">
        <f>IFERROR(VLOOKUP(B29,Mineraldünger!$A$5:$E$24,2,FALSE), 0)</f>
        <v>0</v>
      </c>
      <c r="F29" s="18">
        <f>IFERROR(VLOOKUP(B29,Mineraldünger!$A$5:$E$24,3,FALSE), 0)</f>
        <v>0</v>
      </c>
      <c r="G29" s="18">
        <f>IFERROR(VLOOKUP(B29,Mineraldünger!$A$5:$E$24,4,FALSE), 0)</f>
        <v>0</v>
      </c>
      <c r="H29" s="17">
        <f t="shared" si="4"/>
        <v>0</v>
      </c>
      <c r="I29" s="17">
        <f t="shared" si="5"/>
        <v>0</v>
      </c>
      <c r="J29" s="17">
        <f t="shared" si="6"/>
        <v>0</v>
      </c>
      <c r="K29" s="17">
        <f t="shared" si="7"/>
        <v>0</v>
      </c>
      <c r="M29" s="131"/>
    </row>
    <row r="30" spans="1:17" x14ac:dyDescent="0.25">
      <c r="A30" s="75"/>
      <c r="B30" s="76"/>
      <c r="C30" s="73"/>
      <c r="D30" s="18">
        <f>IFERROR(VLOOKUP(B30,Mineraldünger!$A$5:$E$24,2,FALSE), 0)</f>
        <v>0</v>
      </c>
      <c r="E30" s="18">
        <f>IFERROR(VLOOKUP(B30,Mineraldünger!$A$5:$E$24,2,FALSE), 0)</f>
        <v>0</v>
      </c>
      <c r="F30" s="18">
        <f>IFERROR(VLOOKUP(B30,Mineraldünger!$A$5:$E$24,3,FALSE), 0)</f>
        <v>0</v>
      </c>
      <c r="G30" s="18">
        <f>IFERROR(VLOOKUP(B30,Mineraldünger!$A$5:$E$24,4,FALSE), 0)</f>
        <v>0</v>
      </c>
      <c r="H30" s="17">
        <f t="shared" si="4"/>
        <v>0</v>
      </c>
      <c r="I30" s="17">
        <f t="shared" si="5"/>
        <v>0</v>
      </c>
      <c r="J30" s="17">
        <f t="shared" si="6"/>
        <v>0</v>
      </c>
      <c r="K30" s="17">
        <f t="shared" si="7"/>
        <v>0</v>
      </c>
      <c r="M30" s="84"/>
    </row>
    <row r="31" spans="1:17" x14ac:dyDescent="0.25">
      <c r="A31" s="74">
        <v>44306</v>
      </c>
      <c r="B31" s="75" t="s">
        <v>215</v>
      </c>
      <c r="C31" s="73">
        <v>3.2</v>
      </c>
      <c r="D31" s="73">
        <v>24</v>
      </c>
      <c r="E31" s="73">
        <v>24</v>
      </c>
      <c r="F31" s="73">
        <v>0</v>
      </c>
      <c r="G31" s="73">
        <v>0</v>
      </c>
      <c r="H31" s="17">
        <f t="shared" si="4"/>
        <v>76.800000000000011</v>
      </c>
      <c r="I31" s="17">
        <f t="shared" si="5"/>
        <v>76.800000000000011</v>
      </c>
      <c r="J31" s="17">
        <f t="shared" si="6"/>
        <v>0</v>
      </c>
      <c r="K31" s="17">
        <f t="shared" si="7"/>
        <v>0</v>
      </c>
      <c r="M31" s="85"/>
    </row>
    <row r="32" spans="1:17" x14ac:dyDescent="0.25">
      <c r="A32" s="75"/>
      <c r="B32" s="75"/>
      <c r="C32" s="73"/>
      <c r="D32" s="73"/>
      <c r="E32" s="73"/>
      <c r="F32" s="73"/>
      <c r="G32" s="73"/>
      <c r="H32" s="17">
        <f t="shared" si="4"/>
        <v>0</v>
      </c>
      <c r="I32" s="17">
        <f t="shared" si="5"/>
        <v>0</v>
      </c>
      <c r="J32" s="17">
        <f t="shared" si="6"/>
        <v>0</v>
      </c>
      <c r="K32" s="17">
        <f t="shared" si="7"/>
        <v>0</v>
      </c>
      <c r="M32" s="131" t="s">
        <v>234</v>
      </c>
    </row>
    <row r="33" spans="1:16" x14ac:dyDescent="0.25">
      <c r="A33" s="75"/>
      <c r="B33" s="75"/>
      <c r="C33" s="73"/>
      <c r="D33" s="73"/>
      <c r="E33" s="73"/>
      <c r="F33" s="73"/>
      <c r="G33" s="73"/>
      <c r="H33" s="17">
        <f t="shared" si="4"/>
        <v>0</v>
      </c>
      <c r="I33" s="17">
        <f t="shared" si="5"/>
        <v>0</v>
      </c>
      <c r="J33" s="17">
        <f t="shared" si="6"/>
        <v>0</v>
      </c>
      <c r="K33" s="17">
        <f t="shared" si="7"/>
        <v>0</v>
      </c>
      <c r="M33" s="131"/>
    </row>
    <row r="34" spans="1:16" x14ac:dyDescent="0.25">
      <c r="A34" s="75"/>
      <c r="B34" s="75"/>
      <c r="C34" s="73"/>
      <c r="D34" s="73"/>
      <c r="E34" s="73"/>
      <c r="F34" s="73"/>
      <c r="G34" s="73"/>
      <c r="H34" s="17">
        <f t="shared" si="4"/>
        <v>0</v>
      </c>
      <c r="I34" s="17">
        <f t="shared" si="5"/>
        <v>0</v>
      </c>
      <c r="J34" s="17">
        <f t="shared" si="6"/>
        <v>0</v>
      </c>
      <c r="K34" s="17">
        <f t="shared" si="7"/>
        <v>0</v>
      </c>
      <c r="M34" s="85"/>
    </row>
    <row r="35" spans="1:16" x14ac:dyDescent="0.25">
      <c r="A35" s="139" t="s">
        <v>180</v>
      </c>
      <c r="B35" s="139"/>
      <c r="C35" s="140"/>
      <c r="D35" s="137" t="s">
        <v>10</v>
      </c>
      <c r="E35" s="137"/>
      <c r="F35" s="137"/>
      <c r="G35" s="137"/>
      <c r="H35" s="17">
        <f>(SUM(H27:H34))</f>
        <v>144.30000000000001</v>
      </c>
      <c r="I35" s="17">
        <f>SUM(I27:I34)</f>
        <v>144.30000000000001</v>
      </c>
      <c r="J35" s="17">
        <f>SUM(J27:J34)</f>
        <v>0</v>
      </c>
      <c r="K35" s="17">
        <f>SUM(K27:K34)</f>
        <v>0</v>
      </c>
      <c r="M35" s="132" t="s">
        <v>233</v>
      </c>
      <c r="N35" s="13"/>
      <c r="O35" s="13"/>
      <c r="P35" s="13"/>
    </row>
    <row r="36" spans="1:16" x14ac:dyDescent="0.25">
      <c r="A36" s="141"/>
      <c r="B36" s="141"/>
      <c r="C36" s="142"/>
      <c r="D36" s="137" t="s">
        <v>41</v>
      </c>
      <c r="E36" s="137"/>
      <c r="F36" s="137"/>
      <c r="G36" s="137"/>
      <c r="H36" s="17">
        <f>H35*E4</f>
        <v>1129.8690000000001</v>
      </c>
      <c r="I36" s="17">
        <f>I35*E4</f>
        <v>1129.8690000000001</v>
      </c>
      <c r="J36" s="17">
        <f>J35*E4</f>
        <v>0</v>
      </c>
      <c r="K36" s="17">
        <f>K35*E4</f>
        <v>0</v>
      </c>
      <c r="M36" s="132"/>
    </row>
    <row r="37" spans="1:16" x14ac:dyDescent="0.25">
      <c r="A37" s="130"/>
      <c r="B37" s="130"/>
      <c r="C37" s="130"/>
      <c r="D37" s="130"/>
      <c r="E37" s="130"/>
      <c r="F37" s="130"/>
      <c r="G37" s="130"/>
      <c r="H37" s="130"/>
      <c r="I37" s="130"/>
      <c r="J37" s="130"/>
      <c r="K37" s="130"/>
      <c r="M37" s="85"/>
    </row>
    <row r="38" spans="1:16" x14ac:dyDescent="0.25">
      <c r="A38" s="130"/>
      <c r="B38" s="130"/>
      <c r="C38" s="130"/>
      <c r="D38" s="137" t="s">
        <v>38</v>
      </c>
      <c r="E38" s="137"/>
      <c r="F38" s="137"/>
      <c r="G38" s="137"/>
      <c r="H38" s="17">
        <f t="shared" ref="H38:K39" si="8">H35+H21</f>
        <v>234.3</v>
      </c>
      <c r="I38" s="17">
        <f t="shared" si="8"/>
        <v>198.3</v>
      </c>
      <c r="J38" s="17">
        <f t="shared" si="8"/>
        <v>39</v>
      </c>
      <c r="K38" s="17">
        <f t="shared" si="8"/>
        <v>129</v>
      </c>
      <c r="M38" s="132" t="s">
        <v>232</v>
      </c>
    </row>
    <row r="39" spans="1:16" x14ac:dyDescent="0.25">
      <c r="A39" s="130"/>
      <c r="B39" s="130"/>
      <c r="C39" s="130"/>
      <c r="D39" s="137" t="s">
        <v>103</v>
      </c>
      <c r="E39" s="137"/>
      <c r="F39" s="137"/>
      <c r="G39" s="137"/>
      <c r="H39" s="17">
        <f t="shared" si="8"/>
        <v>1834.5690000000002</v>
      </c>
      <c r="I39" s="17">
        <f t="shared" si="8"/>
        <v>1552.6890000000001</v>
      </c>
      <c r="J39" s="17">
        <f t="shared" si="8"/>
        <v>305.37</v>
      </c>
      <c r="K39" s="17">
        <f t="shared" si="8"/>
        <v>1010.07</v>
      </c>
      <c r="M39" s="132"/>
    </row>
    <row r="40" spans="1:16" x14ac:dyDescent="0.25">
      <c r="A40" s="130"/>
      <c r="B40" s="130"/>
      <c r="C40" s="130"/>
      <c r="D40" s="143"/>
      <c r="E40" s="143"/>
      <c r="F40" s="143"/>
      <c r="G40" s="143"/>
      <c r="H40" s="143"/>
      <c r="I40" s="143"/>
      <c r="J40" s="143"/>
      <c r="K40" s="143"/>
      <c r="M40" s="85"/>
    </row>
    <row r="41" spans="1:16" x14ac:dyDescent="0.25">
      <c r="A41" s="39" t="s">
        <v>51</v>
      </c>
      <c r="B41" s="38"/>
      <c r="C41" s="38"/>
      <c r="D41" s="137" t="s">
        <v>39</v>
      </c>
      <c r="E41" s="137"/>
      <c r="F41" s="137"/>
      <c r="G41" s="137"/>
      <c r="H41" s="137"/>
      <c r="I41" s="17">
        <f t="shared" ref="I41:K42" si="9">I38-I8</f>
        <v>2.3000000000000114</v>
      </c>
      <c r="J41" s="17">
        <f t="shared" si="9"/>
        <v>-29</v>
      </c>
      <c r="K41" s="17">
        <f t="shared" si="9"/>
        <v>78</v>
      </c>
      <c r="M41" s="131" t="s">
        <v>231</v>
      </c>
    </row>
    <row r="42" spans="1:16" x14ac:dyDescent="0.25">
      <c r="A42" s="130"/>
      <c r="B42" s="130"/>
      <c r="C42" s="138"/>
      <c r="D42" s="137" t="s">
        <v>40</v>
      </c>
      <c r="E42" s="137"/>
      <c r="F42" s="137"/>
      <c r="G42" s="137"/>
      <c r="H42" s="137"/>
      <c r="I42" s="17">
        <f t="shared" si="9"/>
        <v>18.009000000000015</v>
      </c>
      <c r="J42" s="17">
        <f t="shared" si="9"/>
        <v>-227.07000000000005</v>
      </c>
      <c r="K42" s="17">
        <f t="shared" si="9"/>
        <v>610.74</v>
      </c>
      <c r="M42" s="133"/>
    </row>
  </sheetData>
  <sheetProtection password="B664" sheet="1" objects="1" scenarios="1" selectLockedCells="1" selectUnlockedCells="1"/>
  <mergeCells count="50">
    <mergeCell ref="A1:H1"/>
    <mergeCell ref="I1:J1"/>
    <mergeCell ref="A2:K2"/>
    <mergeCell ref="A3:D3"/>
    <mergeCell ref="E3:F3"/>
    <mergeCell ref="G3:K3"/>
    <mergeCell ref="A4:D5"/>
    <mergeCell ref="E4:F5"/>
    <mergeCell ref="G4:K5"/>
    <mergeCell ref="A6:C9"/>
    <mergeCell ref="D6:H7"/>
    <mergeCell ref="I6:K6"/>
    <mergeCell ref="D8:H8"/>
    <mergeCell ref="D9:H9"/>
    <mergeCell ref="A10:K10"/>
    <mergeCell ref="A11:A12"/>
    <mergeCell ref="B11:B12"/>
    <mergeCell ref="C11:C12"/>
    <mergeCell ref="D11:G11"/>
    <mergeCell ref="H11:K11"/>
    <mergeCell ref="A23:K23"/>
    <mergeCell ref="A24:K24"/>
    <mergeCell ref="A25:A26"/>
    <mergeCell ref="B25:B26"/>
    <mergeCell ref="C25:C26"/>
    <mergeCell ref="D25:G25"/>
    <mergeCell ref="H25:K25"/>
    <mergeCell ref="M11:M14"/>
    <mergeCell ref="M2:M6"/>
    <mergeCell ref="D41:H41"/>
    <mergeCell ref="A42:C42"/>
    <mergeCell ref="D42:H42"/>
    <mergeCell ref="A35:C36"/>
    <mergeCell ref="D35:G35"/>
    <mergeCell ref="D36:G36"/>
    <mergeCell ref="A37:K37"/>
    <mergeCell ref="A38:C40"/>
    <mergeCell ref="D38:G38"/>
    <mergeCell ref="D39:G39"/>
    <mergeCell ref="D40:K40"/>
    <mergeCell ref="A21:C22"/>
    <mergeCell ref="D21:G21"/>
    <mergeCell ref="D22:G22"/>
    <mergeCell ref="M32:M33"/>
    <mergeCell ref="M38:M39"/>
    <mergeCell ref="M21:M22"/>
    <mergeCell ref="M35:M36"/>
    <mergeCell ref="M41:M42"/>
    <mergeCell ref="M24:M26"/>
    <mergeCell ref="M28:M29"/>
  </mergeCells>
  <conditionalFormatting sqref="I41:K42">
    <cfRule type="cellIs" dxfId="5" priority="1" operator="equal">
      <formula>0</formula>
    </cfRule>
    <cfRule type="cellIs" dxfId="4" priority="2" operator="lessThan">
      <formula>0</formula>
    </cfRule>
    <cfRule type="cellIs" dxfId="3" priority="3" operator="greaterThan">
      <formula>0</formula>
    </cfRule>
  </conditionalFormatting>
  <dataValidations count="1">
    <dataValidation type="date" allowBlank="1" showInputMessage="1" showErrorMessage="1" sqref="A27:A34 A14:A20">
      <formula1>43831</formula1>
      <formula2>47848</formula2>
    </dataValidation>
  </dataValidations>
  <pageMargins left="0.7" right="0.7" top="0.78740157499999996" bottom="0.78740157499999996" header="0.3" footer="0.3"/>
  <pageSetup paperSize="9"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Mineraldünger" prompt="Auswahl Mineraldünger_x000a_">
          <x14:formula1>
            <xm:f>Mineraldünger!$A$7:$A$22</xm:f>
          </x14:formula1>
          <xm:sqref>B27:B30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P42"/>
  <sheetViews>
    <sheetView topLeftCell="A7" zoomScaleNormal="100" workbookViewId="0">
      <selection activeCell="B17" sqref="B17"/>
    </sheetView>
  </sheetViews>
  <sheetFormatPr baseColWidth="10" defaultRowHeight="15" x14ac:dyDescent="0.25"/>
  <cols>
    <col min="1" max="1" width="11.42578125" style="12"/>
    <col min="2" max="2" width="34.5703125" style="12" customWidth="1"/>
    <col min="3" max="3" width="14" style="12" customWidth="1"/>
    <col min="4" max="11" width="7.7109375" style="12" customWidth="1"/>
    <col min="12" max="16384" width="11.42578125" style="12"/>
  </cols>
  <sheetData>
    <row r="1" spans="1:11" x14ac:dyDescent="0.25">
      <c r="A1" s="158" t="s">
        <v>1</v>
      </c>
      <c r="B1" s="158"/>
      <c r="C1" s="158"/>
      <c r="D1" s="158"/>
      <c r="E1" s="158"/>
      <c r="F1" s="158"/>
      <c r="G1" s="158"/>
      <c r="H1" s="159"/>
      <c r="I1" s="160" t="s">
        <v>0</v>
      </c>
      <c r="J1" s="161"/>
      <c r="K1" s="15"/>
    </row>
    <row r="2" spans="1:11" x14ac:dyDescent="0.25">
      <c r="A2" s="143"/>
      <c r="B2" s="143"/>
      <c r="C2" s="143"/>
      <c r="D2" s="143"/>
      <c r="E2" s="143"/>
      <c r="F2" s="143"/>
      <c r="G2" s="143"/>
      <c r="H2" s="143"/>
      <c r="I2" s="143"/>
      <c r="J2" s="143"/>
      <c r="K2" s="143"/>
    </row>
    <row r="3" spans="1:11" x14ac:dyDescent="0.25">
      <c r="A3" s="162" t="s">
        <v>2</v>
      </c>
      <c r="B3" s="163"/>
      <c r="C3" s="163"/>
      <c r="D3" s="164"/>
      <c r="E3" s="153" t="s">
        <v>3</v>
      </c>
      <c r="F3" s="153"/>
      <c r="G3" s="153" t="s">
        <v>4</v>
      </c>
      <c r="H3" s="153"/>
      <c r="I3" s="153"/>
      <c r="J3" s="153"/>
      <c r="K3" s="153"/>
    </row>
    <row r="4" spans="1:11" x14ac:dyDescent="0.25">
      <c r="A4" s="165"/>
      <c r="B4" s="165"/>
      <c r="C4" s="165"/>
      <c r="D4" s="165"/>
      <c r="E4" s="166"/>
      <c r="F4" s="166"/>
      <c r="G4" s="165"/>
      <c r="H4" s="165"/>
      <c r="I4" s="165"/>
      <c r="J4" s="165"/>
      <c r="K4" s="165"/>
    </row>
    <row r="5" spans="1:11" x14ac:dyDescent="0.25">
      <c r="A5" s="165"/>
      <c r="B5" s="165"/>
      <c r="C5" s="165"/>
      <c r="D5" s="165"/>
      <c r="E5" s="166"/>
      <c r="F5" s="166"/>
      <c r="G5" s="165"/>
      <c r="H5" s="165"/>
      <c r="I5" s="165"/>
      <c r="J5" s="165"/>
      <c r="K5" s="165"/>
    </row>
    <row r="6" spans="1:11" x14ac:dyDescent="0.25">
      <c r="A6" s="156"/>
      <c r="B6" s="156"/>
      <c r="C6" s="156"/>
      <c r="D6" s="156"/>
      <c r="E6" s="156"/>
      <c r="F6" s="156"/>
      <c r="G6" s="156"/>
      <c r="H6" s="156"/>
      <c r="I6" s="143"/>
      <c r="J6" s="143"/>
      <c r="K6" s="143"/>
    </row>
    <row r="7" spans="1:11" x14ac:dyDescent="0.25">
      <c r="A7" s="157"/>
      <c r="B7" s="157"/>
      <c r="C7" s="157"/>
      <c r="D7" s="129"/>
      <c r="E7" s="129"/>
      <c r="F7" s="129"/>
      <c r="G7" s="129"/>
      <c r="H7" s="129"/>
      <c r="I7" s="70" t="s">
        <v>36</v>
      </c>
      <c r="J7" s="70" t="s">
        <v>177</v>
      </c>
      <c r="K7" s="70" t="s">
        <v>179</v>
      </c>
    </row>
    <row r="8" spans="1:11" x14ac:dyDescent="0.25">
      <c r="A8" s="157"/>
      <c r="B8" s="157"/>
      <c r="C8" s="157"/>
      <c r="D8" s="153" t="s">
        <v>37</v>
      </c>
      <c r="E8" s="153"/>
      <c r="F8" s="153"/>
      <c r="G8" s="153"/>
      <c r="H8" s="153"/>
      <c r="I8" s="15"/>
      <c r="J8" s="15"/>
      <c r="K8" s="15"/>
    </row>
    <row r="9" spans="1:11" x14ac:dyDescent="0.25">
      <c r="A9" s="157"/>
      <c r="B9" s="157"/>
      <c r="C9" s="157"/>
      <c r="D9" s="137" t="s">
        <v>44</v>
      </c>
      <c r="E9" s="137"/>
      <c r="F9" s="137"/>
      <c r="G9" s="137"/>
      <c r="H9" s="137"/>
      <c r="I9" s="17">
        <f>I8*E4</f>
        <v>0</v>
      </c>
      <c r="J9" s="17">
        <f>J8*E4</f>
        <v>0</v>
      </c>
      <c r="K9" s="17">
        <f>K8*E4</f>
        <v>0</v>
      </c>
    </row>
    <row r="10" spans="1:11" x14ac:dyDescent="0.25">
      <c r="A10" s="148" t="s">
        <v>5</v>
      </c>
      <c r="B10" s="148"/>
      <c r="C10" s="148"/>
      <c r="D10" s="148"/>
      <c r="E10" s="148"/>
      <c r="F10" s="148"/>
      <c r="G10" s="148"/>
      <c r="H10" s="148"/>
      <c r="I10" s="148"/>
      <c r="J10" s="148"/>
      <c r="K10" s="148"/>
    </row>
    <row r="11" spans="1:11" ht="15" customHeight="1" x14ac:dyDescent="0.25">
      <c r="A11" s="149" t="s">
        <v>12</v>
      </c>
      <c r="B11" s="150" t="s">
        <v>7</v>
      </c>
      <c r="C11" s="152" t="s">
        <v>6</v>
      </c>
      <c r="D11" s="153" t="s">
        <v>8</v>
      </c>
      <c r="E11" s="153"/>
      <c r="F11" s="153"/>
      <c r="G11" s="153"/>
      <c r="H11" s="153" t="s">
        <v>9</v>
      </c>
      <c r="I11" s="153"/>
      <c r="J11" s="153"/>
      <c r="K11" s="153"/>
    </row>
    <row r="12" spans="1:11" x14ac:dyDescent="0.25">
      <c r="A12" s="149"/>
      <c r="B12" s="151"/>
      <c r="C12" s="152"/>
      <c r="D12" s="40" t="s">
        <v>178</v>
      </c>
      <c r="E12" s="40" t="s">
        <v>176</v>
      </c>
      <c r="F12" s="40" t="s">
        <v>177</v>
      </c>
      <c r="G12" s="40" t="s">
        <v>179</v>
      </c>
      <c r="H12" s="40" t="s">
        <v>178</v>
      </c>
      <c r="I12" s="40" t="s">
        <v>176</v>
      </c>
      <c r="J12" s="40" t="s">
        <v>177</v>
      </c>
      <c r="K12" s="40" t="s">
        <v>179</v>
      </c>
    </row>
    <row r="13" spans="1:11" x14ac:dyDescent="0.25">
      <c r="A13" s="71"/>
      <c r="B13" s="14"/>
      <c r="C13" s="15"/>
      <c r="D13" s="15"/>
      <c r="E13" s="15"/>
      <c r="F13" s="15"/>
      <c r="G13" s="15"/>
      <c r="H13" s="17">
        <f>C13*D13</f>
        <v>0</v>
      </c>
      <c r="I13" s="17">
        <f>C13*E13</f>
        <v>0</v>
      </c>
      <c r="J13" s="17">
        <f>C13*F13</f>
        <v>0</v>
      </c>
      <c r="K13" s="17">
        <f>C13*G13</f>
        <v>0</v>
      </c>
    </row>
    <row r="14" spans="1:11" x14ac:dyDescent="0.25">
      <c r="A14" s="14"/>
      <c r="B14" s="14"/>
      <c r="C14" s="15"/>
      <c r="D14" s="15"/>
      <c r="E14" s="15"/>
      <c r="F14" s="15"/>
      <c r="G14" s="15"/>
      <c r="H14" s="17">
        <f t="shared" ref="H14:H20" si="0">C14*D14</f>
        <v>0</v>
      </c>
      <c r="I14" s="17">
        <f t="shared" ref="I14:I20" si="1">C14*E14</f>
        <v>0</v>
      </c>
      <c r="J14" s="17">
        <f t="shared" ref="J14:J20" si="2">C14*F14</f>
        <v>0</v>
      </c>
      <c r="K14" s="17">
        <f t="shared" ref="K14:K20" si="3">C14*G14</f>
        <v>0</v>
      </c>
    </row>
    <row r="15" spans="1:11" x14ac:dyDescent="0.25">
      <c r="A15" s="14"/>
      <c r="B15" s="14"/>
      <c r="C15" s="15"/>
      <c r="D15" s="15"/>
      <c r="E15" s="15"/>
      <c r="F15" s="15"/>
      <c r="G15" s="15"/>
      <c r="H15" s="17">
        <f t="shared" si="0"/>
        <v>0</v>
      </c>
      <c r="I15" s="17">
        <f t="shared" si="1"/>
        <v>0</v>
      </c>
      <c r="J15" s="17">
        <f t="shared" si="2"/>
        <v>0</v>
      </c>
      <c r="K15" s="17">
        <f t="shared" si="3"/>
        <v>0</v>
      </c>
    </row>
    <row r="16" spans="1:11" x14ac:dyDescent="0.25">
      <c r="A16" s="14"/>
      <c r="B16" s="14"/>
      <c r="C16" s="15"/>
      <c r="D16" s="15"/>
      <c r="E16" s="15"/>
      <c r="F16" s="15"/>
      <c r="G16" s="15"/>
      <c r="H16" s="17">
        <f t="shared" si="0"/>
        <v>0</v>
      </c>
      <c r="I16" s="17">
        <f t="shared" si="1"/>
        <v>0</v>
      </c>
      <c r="J16" s="17">
        <f t="shared" si="2"/>
        <v>0</v>
      </c>
      <c r="K16" s="17">
        <f t="shared" si="3"/>
        <v>0</v>
      </c>
    </row>
    <row r="17" spans="1:11" x14ac:dyDescent="0.25">
      <c r="A17" s="14"/>
      <c r="B17" s="14"/>
      <c r="C17" s="15"/>
      <c r="D17" s="15"/>
      <c r="E17" s="15"/>
      <c r="F17" s="15"/>
      <c r="G17" s="15"/>
      <c r="H17" s="17">
        <f t="shared" si="0"/>
        <v>0</v>
      </c>
      <c r="I17" s="17">
        <f t="shared" si="1"/>
        <v>0</v>
      </c>
      <c r="J17" s="17">
        <f t="shared" si="2"/>
        <v>0</v>
      </c>
      <c r="K17" s="17">
        <f t="shared" si="3"/>
        <v>0</v>
      </c>
    </row>
    <row r="18" spans="1:11" x14ac:dyDescent="0.25">
      <c r="A18" s="14"/>
      <c r="B18" s="14"/>
      <c r="C18" s="15"/>
      <c r="D18" s="15"/>
      <c r="E18" s="15"/>
      <c r="F18" s="15"/>
      <c r="G18" s="15"/>
      <c r="H18" s="17">
        <f t="shared" si="0"/>
        <v>0</v>
      </c>
      <c r="I18" s="17">
        <f t="shared" si="1"/>
        <v>0</v>
      </c>
      <c r="J18" s="17">
        <f t="shared" si="2"/>
        <v>0</v>
      </c>
      <c r="K18" s="17">
        <f t="shared" si="3"/>
        <v>0</v>
      </c>
    </row>
    <row r="19" spans="1:11" x14ac:dyDescent="0.25">
      <c r="A19" s="14"/>
      <c r="B19" s="14"/>
      <c r="C19" s="15"/>
      <c r="D19" s="15"/>
      <c r="E19" s="15"/>
      <c r="F19" s="15"/>
      <c r="G19" s="15"/>
      <c r="H19" s="17">
        <f t="shared" si="0"/>
        <v>0</v>
      </c>
      <c r="I19" s="17">
        <f t="shared" si="1"/>
        <v>0</v>
      </c>
      <c r="J19" s="17">
        <f t="shared" si="2"/>
        <v>0</v>
      </c>
      <c r="K19" s="17">
        <f t="shared" si="3"/>
        <v>0</v>
      </c>
    </row>
    <row r="20" spans="1:11" x14ac:dyDescent="0.25">
      <c r="A20" s="14"/>
      <c r="B20" s="14"/>
      <c r="C20" s="15"/>
      <c r="D20" s="15"/>
      <c r="E20" s="15"/>
      <c r="F20" s="15"/>
      <c r="G20" s="15"/>
      <c r="H20" s="17">
        <f t="shared" si="0"/>
        <v>0</v>
      </c>
      <c r="I20" s="17">
        <f t="shared" si="1"/>
        <v>0</v>
      </c>
      <c r="J20" s="17">
        <f t="shared" si="2"/>
        <v>0</v>
      </c>
      <c r="K20" s="17">
        <f t="shared" si="3"/>
        <v>0</v>
      </c>
    </row>
    <row r="21" spans="1:11" x14ac:dyDescent="0.25">
      <c r="A21" s="144" t="s">
        <v>181</v>
      </c>
      <c r="B21" s="144"/>
      <c r="C21" s="145"/>
      <c r="D21" s="137" t="s">
        <v>10</v>
      </c>
      <c r="E21" s="137"/>
      <c r="F21" s="137"/>
      <c r="G21" s="137"/>
      <c r="H21" s="17">
        <f>SUM(H13:H20)</f>
        <v>0</v>
      </c>
      <c r="I21" s="17">
        <f>SUM(I13:I20)</f>
        <v>0</v>
      </c>
      <c r="J21" s="17">
        <f>SUM(J13:J20)</f>
        <v>0</v>
      </c>
      <c r="K21" s="17">
        <f>SUM(K13:K20)</f>
        <v>0</v>
      </c>
    </row>
    <row r="22" spans="1:11" x14ac:dyDescent="0.25">
      <c r="A22" s="146"/>
      <c r="B22" s="146"/>
      <c r="C22" s="147"/>
      <c r="D22" s="137" t="s">
        <v>41</v>
      </c>
      <c r="E22" s="137"/>
      <c r="F22" s="137"/>
      <c r="G22" s="137"/>
      <c r="H22" s="17">
        <f>H21*E4</f>
        <v>0</v>
      </c>
      <c r="I22" s="17">
        <f>I21*E4</f>
        <v>0</v>
      </c>
      <c r="J22" s="17">
        <f>J21*E4</f>
        <v>0</v>
      </c>
      <c r="K22" s="17">
        <f>K21*E4</f>
        <v>0</v>
      </c>
    </row>
    <row r="23" spans="1:11" x14ac:dyDescent="0.25">
      <c r="A23" s="130"/>
      <c r="B23" s="130"/>
      <c r="C23" s="130"/>
      <c r="D23" s="130"/>
      <c r="E23" s="130"/>
      <c r="F23" s="130"/>
      <c r="G23" s="130"/>
      <c r="H23" s="130"/>
      <c r="I23" s="130"/>
      <c r="J23" s="130"/>
      <c r="K23" s="130"/>
    </row>
    <row r="24" spans="1:11" x14ac:dyDescent="0.25">
      <c r="A24" s="148" t="s">
        <v>11</v>
      </c>
      <c r="B24" s="148"/>
      <c r="C24" s="148"/>
      <c r="D24" s="148"/>
      <c r="E24" s="148"/>
      <c r="F24" s="148"/>
      <c r="G24" s="148"/>
      <c r="H24" s="148"/>
      <c r="I24" s="148"/>
      <c r="J24" s="148"/>
      <c r="K24" s="148"/>
    </row>
    <row r="25" spans="1:11" x14ac:dyDescent="0.25">
      <c r="A25" s="149" t="s">
        <v>12</v>
      </c>
      <c r="B25" s="150" t="s">
        <v>7</v>
      </c>
      <c r="C25" s="152" t="s">
        <v>42</v>
      </c>
      <c r="D25" s="153" t="s">
        <v>34</v>
      </c>
      <c r="E25" s="153"/>
      <c r="F25" s="153"/>
      <c r="G25" s="153"/>
      <c r="H25" s="153" t="s">
        <v>9</v>
      </c>
      <c r="I25" s="153"/>
      <c r="J25" s="153"/>
      <c r="K25" s="153"/>
    </row>
    <row r="26" spans="1:11" x14ac:dyDescent="0.25">
      <c r="A26" s="149"/>
      <c r="B26" s="151"/>
      <c r="C26" s="152"/>
      <c r="D26" s="40" t="s">
        <v>178</v>
      </c>
      <c r="E26" s="40" t="s">
        <v>176</v>
      </c>
      <c r="F26" s="40" t="s">
        <v>177</v>
      </c>
      <c r="G26" s="40" t="s">
        <v>179</v>
      </c>
      <c r="H26" s="40" t="s">
        <v>178</v>
      </c>
      <c r="I26" s="40" t="s">
        <v>176</v>
      </c>
      <c r="J26" s="40" t="s">
        <v>177</v>
      </c>
      <c r="K26" s="40" t="s">
        <v>179</v>
      </c>
    </row>
    <row r="27" spans="1:11" x14ac:dyDescent="0.25">
      <c r="A27" s="14"/>
      <c r="B27" s="37"/>
      <c r="C27" s="15"/>
      <c r="D27" s="18">
        <f>IFERROR(VLOOKUP(B27,Mineraldünger!$A$5:$E$24,2,FALSE), 0)</f>
        <v>0</v>
      </c>
      <c r="E27" s="18">
        <f>IFERROR(VLOOKUP(B27,Mineraldünger!$A$5:$E$24,2,FALSE), 0)</f>
        <v>0</v>
      </c>
      <c r="F27" s="18">
        <f>IFERROR(VLOOKUP(B27,Mineraldünger!$A$5:$E$24,3,FALSE), 0)</f>
        <v>0</v>
      </c>
      <c r="G27" s="18">
        <f>IFERROR(VLOOKUP(B27,Mineraldünger!$A$5:$E$24,4,FALSE), 0)</f>
        <v>0</v>
      </c>
      <c r="H27" s="17">
        <f>C27*D27</f>
        <v>0</v>
      </c>
      <c r="I27" s="17">
        <f>C27*E27</f>
        <v>0</v>
      </c>
      <c r="J27" s="17">
        <f>C27*F27</f>
        <v>0</v>
      </c>
      <c r="K27" s="17">
        <f>C27*G27</f>
        <v>0</v>
      </c>
    </row>
    <row r="28" spans="1:11" x14ac:dyDescent="0.25">
      <c r="A28" s="14"/>
      <c r="B28" s="37"/>
      <c r="C28" s="15"/>
      <c r="D28" s="18">
        <f>IFERROR(VLOOKUP(B28,Mineraldünger!$A$5:$E$24,2,FALSE), 0)</f>
        <v>0</v>
      </c>
      <c r="E28" s="18">
        <f>IFERROR(VLOOKUP(B28,Mineraldünger!$A$5:$E$24,2,FALSE), 0)</f>
        <v>0</v>
      </c>
      <c r="F28" s="18">
        <f>IFERROR(VLOOKUP(B28,Mineraldünger!$A$5:$E$24,3,FALSE), 0)</f>
        <v>0</v>
      </c>
      <c r="G28" s="18">
        <f>IFERROR(VLOOKUP(B28,Mineraldünger!$A$5:$E$24,4,FALSE), 0)</f>
        <v>0</v>
      </c>
      <c r="H28" s="17">
        <f t="shared" ref="H28:H34" si="4">C28*D28</f>
        <v>0</v>
      </c>
      <c r="I28" s="17">
        <f t="shared" ref="I28:I34" si="5">C28*E28</f>
        <v>0</v>
      </c>
      <c r="J28" s="17">
        <f t="shared" ref="J28:J34" si="6">C28*F28</f>
        <v>0</v>
      </c>
      <c r="K28" s="17">
        <f t="shared" ref="K28:K34" si="7">C28*G28</f>
        <v>0</v>
      </c>
    </row>
    <row r="29" spans="1:11" x14ac:dyDescent="0.25">
      <c r="A29" s="14"/>
      <c r="B29" s="37"/>
      <c r="C29" s="15"/>
      <c r="D29" s="18">
        <f>IFERROR(VLOOKUP(B29,Mineraldünger!$A$5:$E$24,2,FALSE), 0)</f>
        <v>0</v>
      </c>
      <c r="E29" s="18">
        <f>IFERROR(VLOOKUP(B29,Mineraldünger!$A$5:$E$24,2,FALSE), 0)</f>
        <v>0</v>
      </c>
      <c r="F29" s="18">
        <f>IFERROR(VLOOKUP(B29,Mineraldünger!$A$5:$E$24,3,FALSE), 0)</f>
        <v>0</v>
      </c>
      <c r="G29" s="18">
        <f>IFERROR(VLOOKUP(B29,Mineraldünger!$A$5:$E$24,4,FALSE), 0)</f>
        <v>0</v>
      </c>
      <c r="H29" s="17">
        <f t="shared" si="4"/>
        <v>0</v>
      </c>
      <c r="I29" s="17">
        <f t="shared" si="5"/>
        <v>0</v>
      </c>
      <c r="J29" s="17">
        <f t="shared" si="6"/>
        <v>0</v>
      </c>
      <c r="K29" s="17">
        <f t="shared" si="7"/>
        <v>0</v>
      </c>
    </row>
    <row r="30" spans="1:11" x14ac:dyDescent="0.25">
      <c r="A30" s="14"/>
      <c r="B30" s="37"/>
      <c r="C30" s="15"/>
      <c r="D30" s="18">
        <f>IFERROR(VLOOKUP(B30,Mineraldünger!$A$5:$E$24,2,FALSE), 0)</f>
        <v>0</v>
      </c>
      <c r="E30" s="18">
        <f>IFERROR(VLOOKUP(B30,Mineraldünger!$A$5:$E$24,2,FALSE), 0)</f>
        <v>0</v>
      </c>
      <c r="F30" s="18">
        <f>IFERROR(VLOOKUP(B30,Mineraldünger!$A$5:$E$24,3,FALSE), 0)</f>
        <v>0</v>
      </c>
      <c r="G30" s="18">
        <f>IFERROR(VLOOKUP(B30,Mineraldünger!$A$5:$E$24,4,FALSE), 0)</f>
        <v>0</v>
      </c>
      <c r="H30" s="17">
        <f t="shared" si="4"/>
        <v>0</v>
      </c>
      <c r="I30" s="17">
        <f t="shared" si="5"/>
        <v>0</v>
      </c>
      <c r="J30" s="17">
        <f t="shared" si="6"/>
        <v>0</v>
      </c>
      <c r="K30" s="17">
        <f t="shared" si="7"/>
        <v>0</v>
      </c>
    </row>
    <row r="31" spans="1:11" x14ac:dyDescent="0.25">
      <c r="A31" s="14"/>
      <c r="B31" s="14"/>
      <c r="C31" s="15"/>
      <c r="D31" s="16"/>
      <c r="E31" s="16"/>
      <c r="F31" s="16"/>
      <c r="G31" s="16"/>
      <c r="H31" s="17">
        <f t="shared" si="4"/>
        <v>0</v>
      </c>
      <c r="I31" s="17">
        <f t="shared" si="5"/>
        <v>0</v>
      </c>
      <c r="J31" s="17">
        <f t="shared" si="6"/>
        <v>0</v>
      </c>
      <c r="K31" s="17">
        <f t="shared" si="7"/>
        <v>0</v>
      </c>
    </row>
    <row r="32" spans="1:11" x14ac:dyDescent="0.25">
      <c r="A32" s="14"/>
      <c r="B32" s="14"/>
      <c r="C32" s="15"/>
      <c r="D32" s="16"/>
      <c r="E32" s="16"/>
      <c r="F32" s="16"/>
      <c r="G32" s="16"/>
      <c r="H32" s="17">
        <f t="shared" si="4"/>
        <v>0</v>
      </c>
      <c r="I32" s="17">
        <f t="shared" si="5"/>
        <v>0</v>
      </c>
      <c r="J32" s="17">
        <f t="shared" si="6"/>
        <v>0</v>
      </c>
      <c r="K32" s="17">
        <f t="shared" si="7"/>
        <v>0</v>
      </c>
    </row>
    <row r="33" spans="1:16" x14ac:dyDescent="0.25">
      <c r="A33" s="14"/>
      <c r="B33" s="14"/>
      <c r="C33" s="15"/>
      <c r="D33" s="16"/>
      <c r="E33" s="16"/>
      <c r="F33" s="16"/>
      <c r="G33" s="16"/>
      <c r="H33" s="17">
        <f t="shared" si="4"/>
        <v>0</v>
      </c>
      <c r="I33" s="17">
        <f t="shared" si="5"/>
        <v>0</v>
      </c>
      <c r="J33" s="17">
        <f t="shared" si="6"/>
        <v>0</v>
      </c>
      <c r="K33" s="17">
        <f t="shared" si="7"/>
        <v>0</v>
      </c>
    </row>
    <row r="34" spans="1:16" x14ac:dyDescent="0.25">
      <c r="A34" s="14"/>
      <c r="B34" s="14"/>
      <c r="C34" s="15"/>
      <c r="D34" s="16"/>
      <c r="E34" s="16"/>
      <c r="F34" s="16"/>
      <c r="G34" s="16"/>
      <c r="H34" s="17">
        <f t="shared" si="4"/>
        <v>0</v>
      </c>
      <c r="I34" s="17">
        <f t="shared" si="5"/>
        <v>0</v>
      </c>
      <c r="J34" s="17">
        <f t="shared" si="6"/>
        <v>0</v>
      </c>
      <c r="K34" s="17">
        <f t="shared" si="7"/>
        <v>0</v>
      </c>
    </row>
    <row r="35" spans="1:16" x14ac:dyDescent="0.25">
      <c r="A35" s="139" t="s">
        <v>180</v>
      </c>
      <c r="B35" s="139"/>
      <c r="C35" s="140"/>
      <c r="D35" s="137" t="s">
        <v>10</v>
      </c>
      <c r="E35" s="137"/>
      <c r="F35" s="137"/>
      <c r="G35" s="137"/>
      <c r="H35" s="17">
        <f>(SUM(H27:H34))</f>
        <v>0</v>
      </c>
      <c r="I35" s="17">
        <f>SUM(I27:I34)</f>
        <v>0</v>
      </c>
      <c r="J35" s="17">
        <f>SUM(J27:J34)</f>
        <v>0</v>
      </c>
      <c r="K35" s="17">
        <f>SUM(K27:K34)</f>
        <v>0</v>
      </c>
      <c r="M35" s="13"/>
      <c r="N35" s="13"/>
      <c r="O35" s="13"/>
      <c r="P35" s="13"/>
    </row>
    <row r="36" spans="1:16" x14ac:dyDescent="0.25">
      <c r="A36" s="141"/>
      <c r="B36" s="141"/>
      <c r="C36" s="142"/>
      <c r="D36" s="137" t="s">
        <v>41</v>
      </c>
      <c r="E36" s="137"/>
      <c r="F36" s="137"/>
      <c r="G36" s="137"/>
      <c r="H36" s="17">
        <f>H35*E4</f>
        <v>0</v>
      </c>
      <c r="I36" s="17">
        <f>I35*E4</f>
        <v>0</v>
      </c>
      <c r="J36" s="17">
        <f>J35*E4</f>
        <v>0</v>
      </c>
      <c r="K36" s="17">
        <f>K35*E4</f>
        <v>0</v>
      </c>
    </row>
    <row r="37" spans="1:16" x14ac:dyDescent="0.25">
      <c r="A37" s="130"/>
      <c r="B37" s="130"/>
      <c r="C37" s="130"/>
      <c r="D37" s="130"/>
      <c r="E37" s="130"/>
      <c r="F37" s="130"/>
      <c r="G37" s="130"/>
      <c r="H37" s="130"/>
      <c r="I37" s="130"/>
      <c r="J37" s="130"/>
      <c r="K37" s="130"/>
    </row>
    <row r="38" spans="1:16" x14ac:dyDescent="0.25">
      <c r="A38" s="130"/>
      <c r="B38" s="130"/>
      <c r="C38" s="130"/>
      <c r="D38" s="137" t="s">
        <v>38</v>
      </c>
      <c r="E38" s="137"/>
      <c r="F38" s="137"/>
      <c r="G38" s="137"/>
      <c r="H38" s="17">
        <f t="shared" ref="H38:K39" si="8">H35+H21</f>
        <v>0</v>
      </c>
      <c r="I38" s="17">
        <f t="shared" si="8"/>
        <v>0</v>
      </c>
      <c r="J38" s="17">
        <f t="shared" si="8"/>
        <v>0</v>
      </c>
      <c r="K38" s="17">
        <f t="shared" si="8"/>
        <v>0</v>
      </c>
    </row>
    <row r="39" spans="1:16" x14ac:dyDescent="0.25">
      <c r="A39" s="130"/>
      <c r="B39" s="130"/>
      <c r="C39" s="130"/>
      <c r="D39" s="137" t="s">
        <v>103</v>
      </c>
      <c r="E39" s="137"/>
      <c r="F39" s="137"/>
      <c r="G39" s="137"/>
      <c r="H39" s="17">
        <f t="shared" si="8"/>
        <v>0</v>
      </c>
      <c r="I39" s="17">
        <f t="shared" si="8"/>
        <v>0</v>
      </c>
      <c r="J39" s="17">
        <f t="shared" si="8"/>
        <v>0</v>
      </c>
      <c r="K39" s="17">
        <f t="shared" si="8"/>
        <v>0</v>
      </c>
    </row>
    <row r="40" spans="1:16" x14ac:dyDescent="0.25">
      <c r="A40" s="130"/>
      <c r="B40" s="130"/>
      <c r="C40" s="130"/>
      <c r="D40" s="143"/>
      <c r="E40" s="143"/>
      <c r="F40" s="143"/>
      <c r="G40" s="143"/>
      <c r="H40" s="143"/>
      <c r="I40" s="143"/>
      <c r="J40" s="143"/>
      <c r="K40" s="143"/>
    </row>
    <row r="41" spans="1:16" x14ac:dyDescent="0.25">
      <c r="A41" s="39" t="s">
        <v>51</v>
      </c>
      <c r="B41" s="38"/>
      <c r="C41" s="38"/>
      <c r="D41" s="137" t="s">
        <v>39</v>
      </c>
      <c r="E41" s="137"/>
      <c r="F41" s="137"/>
      <c r="G41" s="137"/>
      <c r="H41" s="137"/>
      <c r="I41" s="17">
        <f t="shared" ref="I41:K42" si="9">I38-I8</f>
        <v>0</v>
      </c>
      <c r="J41" s="17">
        <f t="shared" si="9"/>
        <v>0</v>
      </c>
      <c r="K41" s="17">
        <f t="shared" si="9"/>
        <v>0</v>
      </c>
    </row>
    <row r="42" spans="1:16" x14ac:dyDescent="0.25">
      <c r="A42" s="130"/>
      <c r="B42" s="130"/>
      <c r="C42" s="138"/>
      <c r="D42" s="137" t="s">
        <v>40</v>
      </c>
      <c r="E42" s="137"/>
      <c r="F42" s="137"/>
      <c r="G42" s="137"/>
      <c r="H42" s="137"/>
      <c r="I42" s="17">
        <f t="shared" si="9"/>
        <v>0</v>
      </c>
      <c r="J42" s="17">
        <f t="shared" si="9"/>
        <v>0</v>
      </c>
      <c r="K42" s="17">
        <f t="shared" si="9"/>
        <v>0</v>
      </c>
    </row>
  </sheetData>
  <sheetProtection password="B664" sheet="1" selectLockedCells="1"/>
  <mergeCells count="41">
    <mergeCell ref="A37:K37"/>
    <mergeCell ref="A38:C40"/>
    <mergeCell ref="D40:K40"/>
    <mergeCell ref="A42:C42"/>
    <mergeCell ref="A6:C9"/>
    <mergeCell ref="D6:H7"/>
    <mergeCell ref="I6:K6"/>
    <mergeCell ref="A21:C22"/>
    <mergeCell ref="A10:K10"/>
    <mergeCell ref="D41:H41"/>
    <mergeCell ref="D42:H42"/>
    <mergeCell ref="D8:H8"/>
    <mergeCell ref="D9:H9"/>
    <mergeCell ref="D38:G38"/>
    <mergeCell ref="D39:G39"/>
    <mergeCell ref="H11:K11"/>
    <mergeCell ref="D11:G11"/>
    <mergeCell ref="H25:K25"/>
    <mergeCell ref="D21:G21"/>
    <mergeCell ref="D22:G22"/>
    <mergeCell ref="A23:K23"/>
    <mergeCell ref="A24:K24"/>
    <mergeCell ref="A25:A26"/>
    <mergeCell ref="B25:B26"/>
    <mergeCell ref="C11:C12"/>
    <mergeCell ref="A35:C36"/>
    <mergeCell ref="I1:J1"/>
    <mergeCell ref="E3:F3"/>
    <mergeCell ref="G3:K3"/>
    <mergeCell ref="A3:D3"/>
    <mergeCell ref="A1:H1"/>
    <mergeCell ref="A4:D5"/>
    <mergeCell ref="E4:F5"/>
    <mergeCell ref="G4:K5"/>
    <mergeCell ref="A2:K2"/>
    <mergeCell ref="C25:C26"/>
    <mergeCell ref="D25:G25"/>
    <mergeCell ref="D35:G35"/>
    <mergeCell ref="D36:G36"/>
    <mergeCell ref="A11:A12"/>
    <mergeCell ref="B11:B12"/>
  </mergeCells>
  <conditionalFormatting sqref="I41:K42">
    <cfRule type="cellIs" dxfId="2" priority="1" operator="equal">
      <formula>0</formula>
    </cfRule>
    <cfRule type="cellIs" dxfId="1" priority="2" operator="lessThan">
      <formula>0</formula>
    </cfRule>
    <cfRule type="cellIs" dxfId="0" priority="3" operator="greaterThan">
      <formula>0</formula>
    </cfRule>
  </conditionalFormatting>
  <dataValidations count="1">
    <dataValidation type="date" allowBlank="1" showInputMessage="1" showErrorMessage="1" sqref="A27:A34 A14:A20">
      <formula1>43831</formula1>
      <formula2>47848</formula2>
    </dataValidation>
  </dataValidations>
  <pageMargins left="0.7" right="0.7" top="0.78740157499999996" bottom="0.78740157499999996" header="0.3" footer="0.3"/>
  <pageSetup paperSize="9" fitToWidth="0" orientation="landscape" r:id="rId1"/>
  <headerFooter>
    <oddFooter>&amp;R&amp;P/&amp;N</oddFooter>
  </headerFooter>
  <rowBreaks count="1" manualBreakCount="1">
    <brk id="23" max="16383" man="1"/>
  </rowBreaks>
  <drawing r:id="rId2"/>
  <extLst>
    <ext xmlns:x14="http://schemas.microsoft.com/office/spreadsheetml/2009/9/main" uri="{CCE6A557-97BC-4b89-ADB6-D9C93CAAB3DF}">
      <x14:dataValidations xmlns:xm="http://schemas.microsoft.com/office/excel/2006/main" count="1">
        <x14:dataValidation type="list" showInputMessage="1" showErrorMessage="1" promptTitle="Mineraldünger" prompt="Auswahl Mineraldünger_x000a_">
          <x14:formula1>
            <xm:f>Mineraldünger!$A$7:$A$22</xm:f>
          </x14:formula1>
          <xm:sqref>B27:B30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19"/>
  <sheetViews>
    <sheetView workbookViewId="0">
      <selection activeCell="D13" sqref="D13"/>
    </sheetView>
  </sheetViews>
  <sheetFormatPr baseColWidth="10" defaultRowHeight="15" x14ac:dyDescent="0.25"/>
  <cols>
    <col min="1" max="1" width="16.28515625" style="12" customWidth="1"/>
    <col min="2" max="2" width="19.7109375" style="12" customWidth="1"/>
    <col min="3" max="3" width="33.85546875" style="12" customWidth="1"/>
    <col min="4" max="4" width="24.42578125" style="12" customWidth="1"/>
    <col min="5" max="5" width="15" style="12" customWidth="1"/>
    <col min="6" max="6" width="11.7109375" style="12" customWidth="1"/>
    <col min="7" max="16384" width="11.42578125" style="12"/>
  </cols>
  <sheetData>
    <row r="1" spans="1:7" x14ac:dyDescent="0.25">
      <c r="A1" s="167" t="s">
        <v>43</v>
      </c>
      <c r="B1" s="167"/>
      <c r="C1" s="167"/>
      <c r="D1" s="167"/>
      <c r="E1" s="168"/>
      <c r="F1" s="44" t="s">
        <v>49</v>
      </c>
      <c r="G1" s="15"/>
    </row>
    <row r="2" spans="1:7" x14ac:dyDescent="0.25">
      <c r="A2" s="171" t="s">
        <v>50</v>
      </c>
      <c r="B2" s="171"/>
      <c r="C2" s="171"/>
      <c r="D2" s="171"/>
      <c r="E2" s="171"/>
      <c r="F2" s="171"/>
      <c r="G2" s="15"/>
    </row>
    <row r="3" spans="1:7" x14ac:dyDescent="0.25">
      <c r="A3" s="172" t="s">
        <v>2</v>
      </c>
      <c r="B3" s="173"/>
      <c r="C3" s="173"/>
      <c r="D3" s="174"/>
      <c r="E3" s="69" t="s">
        <v>3</v>
      </c>
      <c r="F3" s="172" t="s">
        <v>182</v>
      </c>
      <c r="G3" s="174"/>
    </row>
    <row r="4" spans="1:7" x14ac:dyDescent="0.25">
      <c r="A4" s="175"/>
      <c r="B4" s="176"/>
      <c r="C4" s="176"/>
      <c r="D4" s="177"/>
      <c r="E4" s="181"/>
      <c r="F4" s="175"/>
      <c r="G4" s="177"/>
    </row>
    <row r="5" spans="1:7" x14ac:dyDescent="0.25">
      <c r="A5" s="178"/>
      <c r="B5" s="179"/>
      <c r="C5" s="179"/>
      <c r="D5" s="180"/>
      <c r="E5" s="182"/>
      <c r="F5" s="178"/>
      <c r="G5" s="180"/>
    </row>
    <row r="6" spans="1:7" ht="38.25" customHeight="1" x14ac:dyDescent="0.25">
      <c r="A6" s="42" t="s">
        <v>48</v>
      </c>
      <c r="B6" s="185" t="s">
        <v>45</v>
      </c>
      <c r="C6" s="186"/>
      <c r="D6" s="110" t="s">
        <v>211</v>
      </c>
      <c r="E6" s="43" t="s">
        <v>47</v>
      </c>
      <c r="F6" s="169" t="s">
        <v>46</v>
      </c>
      <c r="G6" s="170"/>
    </row>
    <row r="7" spans="1:7" x14ac:dyDescent="0.25">
      <c r="A7" s="67"/>
      <c r="B7" s="183"/>
      <c r="C7" s="184"/>
      <c r="D7" s="111"/>
      <c r="E7" s="41"/>
      <c r="F7" s="68"/>
      <c r="G7" s="67"/>
    </row>
    <row r="8" spans="1:7" x14ac:dyDescent="0.25">
      <c r="A8" s="67"/>
      <c r="B8" s="183"/>
      <c r="C8" s="184"/>
      <c r="D8" s="112"/>
      <c r="E8" s="41"/>
      <c r="F8" s="68"/>
      <c r="G8" s="67"/>
    </row>
    <row r="9" spans="1:7" x14ac:dyDescent="0.25">
      <c r="A9" s="67"/>
      <c r="B9" s="183"/>
      <c r="C9" s="184"/>
      <c r="D9" s="112"/>
      <c r="E9" s="41"/>
      <c r="F9" s="68"/>
      <c r="G9" s="67"/>
    </row>
    <row r="10" spans="1:7" x14ac:dyDescent="0.25">
      <c r="A10" s="67"/>
      <c r="B10" s="183"/>
      <c r="C10" s="184"/>
      <c r="D10" s="112"/>
      <c r="E10" s="41"/>
      <c r="F10" s="68"/>
      <c r="G10" s="67"/>
    </row>
    <row r="11" spans="1:7" x14ac:dyDescent="0.25">
      <c r="A11" s="67"/>
      <c r="B11" s="183"/>
      <c r="C11" s="184"/>
      <c r="D11" s="112"/>
      <c r="E11" s="41"/>
      <c r="F11" s="68"/>
      <c r="G11" s="67"/>
    </row>
    <row r="12" spans="1:7" x14ac:dyDescent="0.25">
      <c r="A12" s="67"/>
      <c r="B12" s="183"/>
      <c r="C12" s="184"/>
      <c r="D12" s="112"/>
      <c r="E12" s="41"/>
      <c r="F12" s="68"/>
      <c r="G12" s="67"/>
    </row>
    <row r="13" spans="1:7" x14ac:dyDescent="0.25">
      <c r="A13" s="67"/>
      <c r="B13" s="183"/>
      <c r="C13" s="184"/>
      <c r="D13" s="112"/>
      <c r="E13" s="41"/>
      <c r="F13" s="68"/>
      <c r="G13" s="67"/>
    </row>
    <row r="14" spans="1:7" x14ac:dyDescent="0.25">
      <c r="A14" s="67"/>
      <c r="B14" s="183"/>
      <c r="C14" s="184"/>
      <c r="D14" s="112"/>
      <c r="E14" s="41"/>
      <c r="F14" s="68"/>
      <c r="G14" s="67"/>
    </row>
    <row r="15" spans="1:7" x14ac:dyDescent="0.25">
      <c r="A15" s="67"/>
      <c r="B15" s="183"/>
      <c r="C15" s="184"/>
      <c r="D15" s="112"/>
      <c r="E15" s="41"/>
      <c r="F15" s="68"/>
      <c r="G15" s="67"/>
    </row>
    <row r="16" spans="1:7" x14ac:dyDescent="0.25">
      <c r="A16" s="67"/>
      <c r="B16" s="183"/>
      <c r="C16" s="184"/>
      <c r="D16" s="112"/>
      <c r="E16" s="41"/>
      <c r="F16" s="68"/>
      <c r="G16" s="67"/>
    </row>
    <row r="17" spans="1:7" x14ac:dyDescent="0.25">
      <c r="A17" s="67"/>
      <c r="B17" s="183"/>
      <c r="C17" s="184"/>
      <c r="D17" s="112"/>
      <c r="E17" s="41"/>
      <c r="F17" s="68"/>
      <c r="G17" s="67"/>
    </row>
    <row r="18" spans="1:7" x14ac:dyDescent="0.25">
      <c r="A18" s="67"/>
      <c r="B18" s="183"/>
      <c r="C18" s="184"/>
      <c r="D18" s="112"/>
      <c r="E18" s="41"/>
      <c r="F18" s="68"/>
      <c r="G18" s="67"/>
    </row>
    <row r="19" spans="1:7" x14ac:dyDescent="0.25">
      <c r="A19" s="67"/>
      <c r="B19" s="183"/>
      <c r="C19" s="184"/>
      <c r="D19" s="113"/>
      <c r="E19" s="41"/>
      <c r="F19" s="68"/>
      <c r="G19" s="67"/>
    </row>
  </sheetData>
  <sheetProtection password="B664" sheet="1" selectLockedCells="1"/>
  <mergeCells count="22">
    <mergeCell ref="B19:C19"/>
    <mergeCell ref="B6:C6"/>
    <mergeCell ref="B7:C7"/>
    <mergeCell ref="B8:C8"/>
    <mergeCell ref="B9:C9"/>
    <mergeCell ref="B10:C10"/>
    <mergeCell ref="B11:C11"/>
    <mergeCell ref="B12:C12"/>
    <mergeCell ref="B13:C13"/>
    <mergeCell ref="B14:C14"/>
    <mergeCell ref="B15:C15"/>
    <mergeCell ref="B16:C16"/>
    <mergeCell ref="B17:C17"/>
    <mergeCell ref="B18:C18"/>
    <mergeCell ref="A1:E1"/>
    <mergeCell ref="F6:G6"/>
    <mergeCell ref="A2:F2"/>
    <mergeCell ref="A3:D3"/>
    <mergeCell ref="A4:D5"/>
    <mergeCell ref="F3:G3"/>
    <mergeCell ref="F4:G5"/>
    <mergeCell ref="E4:E5"/>
  </mergeCells>
  <pageMargins left="0.7" right="0.7" top="0.78740157499999996" bottom="0.78740157499999996" header="0.3" footer="0.3"/>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H31" sqref="H31:K32"/>
    </sheetView>
  </sheetViews>
  <sheetFormatPr baseColWidth="10" defaultRowHeight="15" x14ac:dyDescent="0.25"/>
  <cols>
    <col min="1" max="1" width="11.42578125" style="12"/>
    <col min="2" max="4" width="8.7109375" style="12" customWidth="1"/>
    <col min="5" max="5" width="9.85546875" style="12" customWidth="1"/>
    <col min="6" max="6" width="11.42578125" style="12"/>
    <col min="7" max="7" width="10.140625" style="12" bestFit="1" customWidth="1"/>
    <col min="8" max="8" width="6" style="12" customWidth="1"/>
    <col min="9" max="9" width="6.42578125" style="12" customWidth="1"/>
    <col min="10" max="10" width="6.5703125" style="12" customWidth="1"/>
    <col min="11" max="16384" width="11.42578125" style="12"/>
  </cols>
  <sheetData>
    <row r="1" spans="1:14" x14ac:dyDescent="0.25">
      <c r="A1" s="162" t="s">
        <v>2</v>
      </c>
      <c r="B1" s="163"/>
      <c r="C1" s="163"/>
      <c r="D1" s="163"/>
      <c r="E1" s="163"/>
      <c r="F1" s="164"/>
      <c r="G1" s="69" t="s">
        <v>3</v>
      </c>
      <c r="H1" s="162" t="s">
        <v>188</v>
      </c>
      <c r="I1" s="163"/>
      <c r="J1" s="164"/>
      <c r="K1" s="69" t="s">
        <v>189</v>
      </c>
    </row>
    <row r="2" spans="1:14" x14ac:dyDescent="0.25">
      <c r="A2" s="198"/>
      <c r="B2" s="199"/>
      <c r="C2" s="199"/>
      <c r="D2" s="199"/>
      <c r="E2" s="199"/>
      <c r="F2" s="200"/>
      <c r="G2" s="194"/>
      <c r="H2" s="198"/>
      <c r="I2" s="199"/>
      <c r="J2" s="200"/>
      <c r="K2" s="194"/>
    </row>
    <row r="3" spans="1:14" x14ac:dyDescent="0.25">
      <c r="A3" s="201"/>
      <c r="B3" s="202"/>
      <c r="C3" s="202"/>
      <c r="D3" s="202"/>
      <c r="E3" s="202"/>
      <c r="F3" s="203"/>
      <c r="G3" s="195"/>
      <c r="H3" s="201"/>
      <c r="I3" s="202"/>
      <c r="J3" s="203"/>
      <c r="K3" s="195"/>
    </row>
    <row r="4" spans="1:14" x14ac:dyDescent="0.25">
      <c r="A4" s="38"/>
      <c r="B4" s="38"/>
      <c r="C4" s="38"/>
      <c r="D4" s="38"/>
      <c r="E4" s="38"/>
      <c r="F4" s="38"/>
      <c r="G4" s="38"/>
      <c r="H4" s="38"/>
      <c r="I4" s="38"/>
      <c r="J4" s="38"/>
      <c r="K4" s="38"/>
      <c r="L4" s="38"/>
      <c r="M4" s="38"/>
      <c r="N4" s="38"/>
    </row>
    <row r="5" spans="1:14" x14ac:dyDescent="0.25">
      <c r="A5" s="191" t="s">
        <v>183</v>
      </c>
      <c r="B5" s="192"/>
      <c r="C5" s="192"/>
      <c r="D5" s="192"/>
      <c r="E5" s="193"/>
      <c r="F5" s="38"/>
      <c r="G5" s="191" t="s">
        <v>204</v>
      </c>
      <c r="H5" s="192"/>
      <c r="I5" s="192"/>
      <c r="J5" s="192"/>
      <c r="K5" s="193"/>
      <c r="L5" s="38"/>
      <c r="M5" s="38"/>
      <c r="N5" s="38"/>
    </row>
    <row r="6" spans="1:14" x14ac:dyDescent="0.25">
      <c r="A6" s="116"/>
      <c r="B6" s="189" t="s">
        <v>187</v>
      </c>
      <c r="C6" s="189"/>
      <c r="D6" s="189"/>
      <c r="E6" s="190"/>
      <c r="F6" s="38"/>
      <c r="G6" s="116"/>
      <c r="H6" s="189" t="s">
        <v>205</v>
      </c>
      <c r="I6" s="189"/>
      <c r="J6" s="189"/>
      <c r="K6" s="190"/>
      <c r="L6" s="38"/>
      <c r="M6" s="38"/>
      <c r="N6" s="38"/>
    </row>
    <row r="7" spans="1:14" x14ac:dyDescent="0.25">
      <c r="A7" s="40" t="s">
        <v>184</v>
      </c>
      <c r="B7" s="40" t="s">
        <v>177</v>
      </c>
      <c r="C7" s="40" t="s">
        <v>179</v>
      </c>
      <c r="D7" s="40" t="s">
        <v>185</v>
      </c>
      <c r="E7" s="40" t="s">
        <v>186</v>
      </c>
      <c r="F7" s="38"/>
      <c r="G7" s="40" t="s">
        <v>12</v>
      </c>
      <c r="H7" s="40" t="s">
        <v>206</v>
      </c>
      <c r="I7" s="40" t="s">
        <v>207</v>
      </c>
      <c r="J7" s="40" t="s">
        <v>208</v>
      </c>
      <c r="K7" s="40" t="s">
        <v>209</v>
      </c>
      <c r="L7" s="38"/>
      <c r="M7" s="38"/>
      <c r="N7" s="38"/>
    </row>
    <row r="8" spans="1:14" x14ac:dyDescent="0.25">
      <c r="A8" s="15"/>
      <c r="B8" s="15"/>
      <c r="C8" s="15"/>
      <c r="D8" s="15"/>
      <c r="E8" s="15"/>
      <c r="F8" s="38"/>
      <c r="G8" s="114"/>
      <c r="H8" s="15"/>
      <c r="I8" s="15"/>
      <c r="J8" s="15"/>
      <c r="K8" s="15"/>
      <c r="L8" s="38"/>
      <c r="M8" s="38"/>
      <c r="N8" s="38"/>
    </row>
    <row r="9" spans="1:14" x14ac:dyDescent="0.25">
      <c r="A9" s="38"/>
      <c r="B9" s="38"/>
      <c r="C9" s="38"/>
      <c r="D9" s="38"/>
      <c r="E9" s="38"/>
      <c r="F9" s="38"/>
      <c r="G9" s="38"/>
      <c r="H9" s="38"/>
      <c r="I9" s="38"/>
      <c r="J9" s="38"/>
      <c r="K9" s="38"/>
      <c r="L9" s="38"/>
      <c r="M9" s="38"/>
      <c r="N9" s="38"/>
    </row>
    <row r="10" spans="1:14" x14ac:dyDescent="0.25">
      <c r="A10" s="204" t="s">
        <v>190</v>
      </c>
      <c r="B10" s="204"/>
      <c r="C10" s="38"/>
      <c r="D10" s="38"/>
      <c r="E10" s="38"/>
      <c r="F10" s="38"/>
      <c r="G10" s="38"/>
      <c r="H10" s="38"/>
      <c r="I10" s="38"/>
      <c r="J10" s="38"/>
      <c r="K10" s="38"/>
      <c r="L10" s="38"/>
      <c r="M10" s="38"/>
      <c r="N10" s="38"/>
    </row>
    <row r="11" spans="1:14" x14ac:dyDescent="0.25">
      <c r="A11" s="40" t="s">
        <v>12</v>
      </c>
      <c r="B11" s="205" t="s">
        <v>191</v>
      </c>
      <c r="C11" s="205"/>
      <c r="D11" s="205"/>
      <c r="E11" s="205"/>
      <c r="F11" s="205"/>
      <c r="G11" s="205"/>
      <c r="H11" s="205"/>
      <c r="I11" s="205"/>
      <c r="J11" s="205"/>
      <c r="K11" s="205"/>
      <c r="L11" s="38"/>
      <c r="M11" s="38"/>
      <c r="N11" s="38"/>
    </row>
    <row r="12" spans="1:14" x14ac:dyDescent="0.25">
      <c r="A12" s="15"/>
      <c r="B12" s="188"/>
      <c r="C12" s="188"/>
      <c r="D12" s="188"/>
      <c r="E12" s="188"/>
      <c r="F12" s="188"/>
      <c r="G12" s="188"/>
      <c r="H12" s="188"/>
      <c r="I12" s="188"/>
      <c r="J12" s="188"/>
      <c r="K12" s="188"/>
      <c r="L12" s="38"/>
      <c r="M12" s="38"/>
      <c r="N12" s="38"/>
    </row>
    <row r="13" spans="1:14" x14ac:dyDescent="0.25">
      <c r="A13" s="15"/>
      <c r="B13" s="188"/>
      <c r="C13" s="188"/>
      <c r="D13" s="188"/>
      <c r="E13" s="188"/>
      <c r="F13" s="188"/>
      <c r="G13" s="188"/>
      <c r="H13" s="188"/>
      <c r="I13" s="188"/>
      <c r="J13" s="188"/>
      <c r="K13" s="188"/>
      <c r="L13" s="38"/>
      <c r="M13" s="38"/>
      <c r="N13" s="38"/>
    </row>
    <row r="14" spans="1:14" x14ac:dyDescent="0.25">
      <c r="A14" s="15"/>
      <c r="B14" s="188"/>
      <c r="C14" s="188"/>
      <c r="D14" s="188"/>
      <c r="E14" s="188"/>
      <c r="F14" s="188"/>
      <c r="G14" s="188"/>
      <c r="H14" s="188"/>
      <c r="I14" s="188"/>
      <c r="J14" s="188"/>
      <c r="K14" s="188"/>
      <c r="L14" s="38"/>
      <c r="M14" s="38"/>
      <c r="N14" s="38"/>
    </row>
    <row r="15" spans="1:14" x14ac:dyDescent="0.25">
      <c r="A15" s="15"/>
      <c r="B15" s="188"/>
      <c r="C15" s="188"/>
      <c r="D15" s="188"/>
      <c r="E15" s="188"/>
      <c r="F15" s="188"/>
      <c r="G15" s="188"/>
      <c r="H15" s="188"/>
      <c r="I15" s="188"/>
      <c r="J15" s="188"/>
      <c r="K15" s="188"/>
      <c r="L15" s="38"/>
      <c r="M15" s="38"/>
      <c r="N15" s="38"/>
    </row>
    <row r="16" spans="1:14" x14ac:dyDescent="0.25">
      <c r="A16" s="117"/>
      <c r="B16" s="118"/>
      <c r="C16" s="118"/>
      <c r="D16" s="118"/>
      <c r="E16" s="118"/>
      <c r="F16" s="118"/>
      <c r="G16" s="118"/>
      <c r="H16" s="118"/>
      <c r="I16" s="118"/>
      <c r="J16" s="118"/>
      <c r="K16" s="118"/>
      <c r="L16" s="38"/>
      <c r="M16" s="38"/>
      <c r="N16" s="38"/>
    </row>
    <row r="17" spans="1:14" x14ac:dyDescent="0.25">
      <c r="A17" s="39" t="s">
        <v>192</v>
      </c>
      <c r="B17" s="38"/>
      <c r="C17" s="38"/>
      <c r="D17" s="38"/>
      <c r="E17" s="38"/>
      <c r="F17" s="38"/>
      <c r="G17" s="38"/>
      <c r="H17" s="38"/>
      <c r="I17" s="38"/>
      <c r="J17" s="38"/>
      <c r="K17" s="130"/>
      <c r="L17" s="130"/>
      <c r="M17" s="38"/>
      <c r="N17" s="38"/>
    </row>
    <row r="18" spans="1:14" x14ac:dyDescent="0.25">
      <c r="A18" s="40" t="s">
        <v>12</v>
      </c>
      <c r="B18" s="206" t="s">
        <v>193</v>
      </c>
      <c r="C18" s="206"/>
      <c r="D18" s="206" t="s">
        <v>197</v>
      </c>
      <c r="E18" s="206"/>
      <c r="F18" s="119" t="s">
        <v>194</v>
      </c>
      <c r="G18" s="206" t="s">
        <v>195</v>
      </c>
      <c r="H18" s="206"/>
      <c r="I18" s="196" t="s">
        <v>196</v>
      </c>
      <c r="J18" s="196"/>
      <c r="K18" s="196"/>
      <c r="L18" s="38"/>
      <c r="M18" s="38"/>
      <c r="N18" s="38"/>
    </row>
    <row r="19" spans="1:14" x14ac:dyDescent="0.25">
      <c r="A19" s="114"/>
      <c r="B19" s="188"/>
      <c r="C19" s="188"/>
      <c r="D19" s="188"/>
      <c r="E19" s="188"/>
      <c r="F19" s="115"/>
      <c r="G19" s="188"/>
      <c r="H19" s="188"/>
      <c r="I19" s="188"/>
      <c r="J19" s="188"/>
      <c r="K19" s="188"/>
      <c r="L19" s="38"/>
      <c r="M19" s="38"/>
      <c r="N19" s="38"/>
    </row>
    <row r="20" spans="1:14" x14ac:dyDescent="0.25">
      <c r="A20" s="38"/>
      <c r="B20" s="38"/>
      <c r="C20" s="38"/>
      <c r="D20" s="38"/>
      <c r="E20" s="38"/>
      <c r="F20" s="38"/>
      <c r="G20" s="38"/>
      <c r="H20" s="38"/>
      <c r="I20" s="38"/>
      <c r="J20" s="38"/>
      <c r="K20" s="38"/>
      <c r="L20" s="38"/>
      <c r="M20" s="38"/>
      <c r="N20" s="38"/>
    </row>
    <row r="21" spans="1:14" ht="15" customHeight="1" x14ac:dyDescent="0.25">
      <c r="A21" s="39" t="s">
        <v>199</v>
      </c>
      <c r="B21" s="38"/>
      <c r="C21" s="38"/>
      <c r="D21" s="38"/>
      <c r="E21" s="38"/>
      <c r="F21" s="38"/>
      <c r="G21" s="38"/>
      <c r="H21" s="38"/>
      <c r="I21" s="38"/>
      <c r="J21" s="38"/>
      <c r="K21" s="38"/>
      <c r="L21" s="38"/>
      <c r="M21" s="38"/>
      <c r="N21" s="38"/>
    </row>
    <row r="22" spans="1:14" x14ac:dyDescent="0.25">
      <c r="A22" s="69" t="s">
        <v>12</v>
      </c>
      <c r="B22" s="153" t="s">
        <v>200</v>
      </c>
      <c r="C22" s="153"/>
      <c r="D22" s="153" t="s">
        <v>201</v>
      </c>
      <c r="E22" s="153"/>
      <c r="F22" s="153"/>
      <c r="G22" s="153"/>
      <c r="H22" s="153"/>
      <c r="I22" s="153"/>
      <c r="J22" s="153"/>
      <c r="K22" s="153"/>
      <c r="L22" s="38"/>
      <c r="M22" s="38"/>
      <c r="N22" s="38"/>
    </row>
    <row r="23" spans="1:14" x14ac:dyDescent="0.25">
      <c r="A23" s="14"/>
      <c r="B23" s="197"/>
      <c r="C23" s="197"/>
      <c r="D23" s="197"/>
      <c r="E23" s="197"/>
      <c r="F23" s="197"/>
      <c r="G23" s="197"/>
      <c r="H23" s="197"/>
      <c r="I23" s="197"/>
      <c r="J23" s="197"/>
      <c r="K23" s="197"/>
      <c r="L23" s="38"/>
      <c r="M23" s="38"/>
      <c r="N23" s="38"/>
    </row>
    <row r="24" spans="1:14" ht="6.75" customHeight="1" x14ac:dyDescent="0.25">
      <c r="A24" s="120"/>
      <c r="B24" s="72"/>
      <c r="C24" s="72"/>
      <c r="D24" s="72"/>
      <c r="E24" s="72"/>
      <c r="F24" s="72"/>
      <c r="G24" s="72"/>
      <c r="H24" s="72"/>
      <c r="I24" s="72"/>
      <c r="J24" s="72"/>
      <c r="K24" s="72"/>
      <c r="L24" s="38"/>
      <c r="M24" s="38"/>
      <c r="N24" s="38"/>
    </row>
    <row r="25" spans="1:14" x14ac:dyDescent="0.25">
      <c r="A25" s="39" t="s">
        <v>210</v>
      </c>
      <c r="B25" s="38"/>
      <c r="C25" s="38"/>
      <c r="D25" s="38"/>
      <c r="E25" s="38"/>
      <c r="F25" s="38"/>
      <c r="G25" s="38"/>
      <c r="H25" s="38"/>
      <c r="I25" s="38"/>
      <c r="J25" s="38"/>
      <c r="K25" s="38"/>
      <c r="L25" s="38"/>
      <c r="M25" s="38"/>
      <c r="N25" s="38"/>
    </row>
    <row r="26" spans="1:14" x14ac:dyDescent="0.25">
      <c r="A26" s="40" t="s">
        <v>12</v>
      </c>
      <c r="B26" s="196" t="s">
        <v>202</v>
      </c>
      <c r="C26" s="196"/>
      <c r="D26" s="196"/>
      <c r="E26" s="196" t="s">
        <v>203</v>
      </c>
      <c r="F26" s="196"/>
      <c r="G26" s="196"/>
      <c r="H26" s="196" t="s">
        <v>198</v>
      </c>
      <c r="I26" s="196"/>
      <c r="J26" s="196"/>
      <c r="K26" s="196"/>
      <c r="L26" s="38"/>
      <c r="M26" s="38"/>
      <c r="N26" s="38"/>
    </row>
    <row r="27" spans="1:14" x14ac:dyDescent="0.25">
      <c r="A27" s="188"/>
      <c r="B27" s="187"/>
      <c r="C27" s="187"/>
      <c r="D27" s="187"/>
      <c r="E27" s="187"/>
      <c r="F27" s="187"/>
      <c r="G27" s="187"/>
      <c r="H27" s="187"/>
      <c r="I27" s="187"/>
      <c r="J27" s="187"/>
      <c r="K27" s="187"/>
    </row>
    <row r="28" spans="1:14" x14ac:dyDescent="0.25">
      <c r="A28" s="188"/>
      <c r="B28" s="187"/>
      <c r="C28" s="187"/>
      <c r="D28" s="187"/>
      <c r="E28" s="187"/>
      <c r="F28" s="187"/>
      <c r="G28" s="187"/>
      <c r="H28" s="187"/>
      <c r="I28" s="187"/>
      <c r="J28" s="187"/>
      <c r="K28" s="187"/>
    </row>
    <row r="29" spans="1:14" x14ac:dyDescent="0.25">
      <c r="A29" s="188"/>
      <c r="B29" s="187"/>
      <c r="C29" s="187"/>
      <c r="D29" s="187"/>
      <c r="E29" s="187"/>
      <c r="F29" s="187"/>
      <c r="G29" s="187"/>
      <c r="H29" s="187"/>
      <c r="I29" s="187"/>
      <c r="J29" s="187"/>
      <c r="K29" s="187"/>
    </row>
    <row r="30" spans="1:14" x14ac:dyDescent="0.25">
      <c r="A30" s="188"/>
      <c r="B30" s="187"/>
      <c r="C30" s="187"/>
      <c r="D30" s="187"/>
      <c r="E30" s="187"/>
      <c r="F30" s="187"/>
      <c r="G30" s="187"/>
      <c r="H30" s="187"/>
      <c r="I30" s="187"/>
      <c r="J30" s="187"/>
      <c r="K30" s="187"/>
    </row>
    <row r="31" spans="1:14" x14ac:dyDescent="0.25">
      <c r="A31" s="188"/>
      <c r="B31" s="187"/>
      <c r="C31" s="187"/>
      <c r="D31" s="187"/>
      <c r="E31" s="187"/>
      <c r="F31" s="187"/>
      <c r="G31" s="187"/>
      <c r="H31" s="187"/>
      <c r="I31" s="187"/>
      <c r="J31" s="187"/>
      <c r="K31" s="187"/>
    </row>
    <row r="32" spans="1:14" x14ac:dyDescent="0.25">
      <c r="A32" s="188"/>
      <c r="B32" s="187"/>
      <c r="C32" s="187"/>
      <c r="D32" s="187"/>
      <c r="E32" s="187"/>
      <c r="F32" s="187"/>
      <c r="G32" s="187"/>
      <c r="H32" s="187"/>
      <c r="I32" s="187"/>
      <c r="J32" s="187"/>
      <c r="K32" s="187"/>
    </row>
    <row r="33" spans="1:11" x14ac:dyDescent="0.25">
      <c r="A33" s="188"/>
      <c r="B33" s="187"/>
      <c r="C33" s="187"/>
      <c r="D33" s="187"/>
      <c r="E33" s="187"/>
      <c r="F33" s="187"/>
      <c r="G33" s="187"/>
      <c r="H33" s="187"/>
      <c r="I33" s="187"/>
      <c r="J33" s="187"/>
      <c r="K33" s="187"/>
    </row>
    <row r="34" spans="1:11" x14ac:dyDescent="0.25">
      <c r="A34" s="188"/>
      <c r="B34" s="187"/>
      <c r="C34" s="187"/>
      <c r="D34" s="187"/>
      <c r="E34" s="187"/>
      <c r="F34" s="187"/>
      <c r="G34" s="187"/>
      <c r="H34" s="187"/>
      <c r="I34" s="187"/>
      <c r="J34" s="187"/>
      <c r="K34" s="187"/>
    </row>
  </sheetData>
  <sheetProtection password="B664" sheet="1" objects="1" scenarios="1" selectLockedCells="1"/>
  <mergeCells count="48">
    <mergeCell ref="I18:K18"/>
    <mergeCell ref="A10:B10"/>
    <mergeCell ref="B11:K11"/>
    <mergeCell ref="B12:K12"/>
    <mergeCell ref="B13:K13"/>
    <mergeCell ref="K17:L17"/>
    <mergeCell ref="B18:C18"/>
    <mergeCell ref="D18:E18"/>
    <mergeCell ref="G18:H18"/>
    <mergeCell ref="B14:K14"/>
    <mergeCell ref="H1:J1"/>
    <mergeCell ref="A1:F1"/>
    <mergeCell ref="H2:J3"/>
    <mergeCell ref="G2:G3"/>
    <mergeCell ref="A2:F3"/>
    <mergeCell ref="B33:D34"/>
    <mergeCell ref="E29:G30"/>
    <mergeCell ref="E31:G32"/>
    <mergeCell ref="E33:G34"/>
    <mergeCell ref="A29:A30"/>
    <mergeCell ref="A31:A32"/>
    <mergeCell ref="A33:A34"/>
    <mergeCell ref="H33:K34"/>
    <mergeCell ref="B6:E6"/>
    <mergeCell ref="A5:E5"/>
    <mergeCell ref="G5:K5"/>
    <mergeCell ref="K2:K3"/>
    <mergeCell ref="H26:K26"/>
    <mergeCell ref="E26:G26"/>
    <mergeCell ref="B26:D26"/>
    <mergeCell ref="H6:K6"/>
    <mergeCell ref="D22:K22"/>
    <mergeCell ref="D23:K23"/>
    <mergeCell ref="B22:C22"/>
    <mergeCell ref="B23:C23"/>
    <mergeCell ref="G19:H19"/>
    <mergeCell ref="B15:K15"/>
    <mergeCell ref="D19:E19"/>
    <mergeCell ref="E27:G28"/>
    <mergeCell ref="A27:A28"/>
    <mergeCell ref="B29:D30"/>
    <mergeCell ref="B31:D32"/>
    <mergeCell ref="I19:K19"/>
    <mergeCell ref="H27:K28"/>
    <mergeCell ref="H29:K30"/>
    <mergeCell ref="H31:K32"/>
    <mergeCell ref="B19:C19"/>
    <mergeCell ref="B27:D28"/>
  </mergeCells>
  <pageMargins left="0.7" right="0.7" top="0.78740157499999996" bottom="0.78740157499999996" header="0.3" footer="0.3"/>
  <pageSetup paperSize="9"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workbookViewId="0">
      <selection activeCell="A11" sqref="A11:XFD11"/>
    </sheetView>
  </sheetViews>
  <sheetFormatPr baseColWidth="10" defaultRowHeight="14.25" x14ac:dyDescent="0.2"/>
  <cols>
    <col min="1" max="1" width="14.28515625" style="25" customWidth="1"/>
    <col min="2" max="2" width="27.85546875" style="25" customWidth="1"/>
    <col min="3" max="3" width="11.42578125" style="31"/>
    <col min="4" max="4" width="18.42578125" style="31" bestFit="1" customWidth="1"/>
    <col min="5" max="5" width="7.28515625" style="25" bestFit="1" customWidth="1"/>
    <col min="6" max="9" width="11.42578125" style="25"/>
    <col min="10" max="10" width="4.85546875" style="25" customWidth="1"/>
    <col min="11" max="11" width="13.140625" style="25" customWidth="1"/>
    <col min="12" max="12" width="5" style="25" bestFit="1" customWidth="1"/>
    <col min="13" max="13" width="2" style="25" customWidth="1"/>
    <col min="14" max="14" width="5.5703125" style="25" customWidth="1"/>
    <col min="15" max="16" width="11.42578125" style="25"/>
    <col min="17" max="17" width="40.5703125" style="25" customWidth="1"/>
    <col min="18" max="16384" width="11.42578125" style="25"/>
  </cols>
  <sheetData>
    <row r="1" spans="1:17" ht="24.75" customHeight="1" x14ac:dyDescent="0.2">
      <c r="A1" s="232" t="s">
        <v>7</v>
      </c>
      <c r="B1" s="232"/>
      <c r="C1" s="23" t="s">
        <v>130</v>
      </c>
      <c r="D1" s="90" t="s">
        <v>131</v>
      </c>
      <c r="E1" s="24" t="s">
        <v>132</v>
      </c>
      <c r="F1" s="233" t="s">
        <v>133</v>
      </c>
      <c r="G1" s="233"/>
      <c r="H1" s="233"/>
      <c r="I1" s="233"/>
      <c r="K1" s="97"/>
      <c r="L1" s="98"/>
      <c r="M1" s="98"/>
      <c r="N1" s="98"/>
      <c r="O1" s="98"/>
      <c r="P1" s="98"/>
      <c r="Q1" s="99"/>
    </row>
    <row r="2" spans="1:17" ht="15" x14ac:dyDescent="0.25">
      <c r="A2" s="232"/>
      <c r="B2" s="232"/>
      <c r="C2" s="230" t="s">
        <v>134</v>
      </c>
      <c r="D2" s="231" t="s">
        <v>134</v>
      </c>
      <c r="E2" s="214"/>
      <c r="F2" s="89" t="s">
        <v>173</v>
      </c>
      <c r="G2" s="32" t="s">
        <v>170</v>
      </c>
      <c r="H2" s="26" t="s">
        <v>17</v>
      </c>
      <c r="I2" s="26" t="s">
        <v>18</v>
      </c>
      <c r="K2" s="207" t="s">
        <v>222</v>
      </c>
      <c r="L2" s="208"/>
      <c r="M2" s="208"/>
      <c r="N2" s="208"/>
      <c r="O2" s="208"/>
      <c r="P2" s="208"/>
      <c r="Q2" s="209"/>
    </row>
    <row r="3" spans="1:17" ht="15" customHeight="1" x14ac:dyDescent="0.2">
      <c r="A3" s="232"/>
      <c r="B3" s="232"/>
      <c r="C3" s="230"/>
      <c r="D3" s="231"/>
      <c r="E3" s="214"/>
      <c r="F3" s="229" t="s">
        <v>135</v>
      </c>
      <c r="G3" s="229"/>
      <c r="H3" s="229"/>
      <c r="I3" s="229"/>
      <c r="K3" s="210" t="s">
        <v>224</v>
      </c>
      <c r="L3" s="211"/>
      <c r="M3" s="211"/>
      <c r="N3" s="211"/>
      <c r="O3" s="211"/>
      <c r="P3" s="211"/>
      <c r="Q3" s="212"/>
    </row>
    <row r="4" spans="1:17" ht="15" customHeight="1" x14ac:dyDescent="0.2">
      <c r="A4" s="217" t="s">
        <v>136</v>
      </c>
      <c r="B4" s="217"/>
      <c r="C4" s="27"/>
      <c r="D4" s="27"/>
      <c r="E4" s="28"/>
      <c r="F4" s="28"/>
      <c r="G4" s="28"/>
      <c r="H4" s="216"/>
      <c r="I4" s="216"/>
      <c r="K4" s="100"/>
      <c r="L4" s="101"/>
      <c r="M4" s="101"/>
      <c r="N4" s="101"/>
      <c r="O4" s="101"/>
      <c r="P4" s="101"/>
      <c r="Q4" s="102"/>
    </row>
    <row r="5" spans="1:17" ht="15" customHeight="1" x14ac:dyDescent="0.2">
      <c r="A5" s="215" t="s">
        <v>137</v>
      </c>
      <c r="B5" s="214"/>
      <c r="C5" s="19">
        <v>7.5</v>
      </c>
      <c r="D5" s="91" t="s">
        <v>140</v>
      </c>
      <c r="E5" s="22" t="s">
        <v>138</v>
      </c>
      <c r="F5" s="86">
        <v>3</v>
      </c>
      <c r="G5" s="33">
        <v>1.7</v>
      </c>
      <c r="H5" s="20">
        <v>1.2</v>
      </c>
      <c r="I5" s="20">
        <v>4.7</v>
      </c>
      <c r="K5" s="100" t="s">
        <v>225</v>
      </c>
      <c r="L5" s="101"/>
      <c r="M5" s="101"/>
      <c r="N5" s="101"/>
      <c r="O5" s="101"/>
      <c r="P5" s="101"/>
      <c r="Q5" s="102"/>
    </row>
    <row r="6" spans="1:17" ht="15" customHeight="1" x14ac:dyDescent="0.2">
      <c r="A6" s="215" t="s">
        <v>139</v>
      </c>
      <c r="B6" s="214"/>
      <c r="C6" s="21">
        <v>10</v>
      </c>
      <c r="D6" s="91" t="s">
        <v>140</v>
      </c>
      <c r="E6" s="22" t="s">
        <v>138</v>
      </c>
      <c r="F6" s="86">
        <v>4</v>
      </c>
      <c r="G6" s="33">
        <v>2.2000000000000002</v>
      </c>
      <c r="H6" s="20">
        <v>1.6</v>
      </c>
      <c r="I6" s="20">
        <v>6.3</v>
      </c>
      <c r="K6" s="100" t="s">
        <v>226</v>
      </c>
      <c r="L6" s="107">
        <v>3</v>
      </c>
      <c r="M6" s="101" t="s">
        <v>227</v>
      </c>
      <c r="N6" s="108">
        <v>0.6</v>
      </c>
      <c r="O6" s="101"/>
      <c r="P6" s="101"/>
      <c r="Q6" s="102"/>
    </row>
    <row r="7" spans="1:17" ht="15" customHeight="1" x14ac:dyDescent="0.2">
      <c r="A7" s="214" t="s">
        <v>151</v>
      </c>
      <c r="B7" s="214"/>
      <c r="C7" s="29" t="s">
        <v>152</v>
      </c>
      <c r="D7" s="92" t="s">
        <v>140</v>
      </c>
      <c r="E7" s="22" t="s">
        <v>138</v>
      </c>
      <c r="F7" s="86">
        <v>2.4</v>
      </c>
      <c r="G7" s="33">
        <v>1.3</v>
      </c>
      <c r="H7" s="20">
        <v>1</v>
      </c>
      <c r="I7" s="20">
        <v>4</v>
      </c>
      <c r="K7" s="103" t="s">
        <v>228</v>
      </c>
      <c r="L7" s="104">
        <v>1.8</v>
      </c>
      <c r="M7" s="213" t="s">
        <v>229</v>
      </c>
      <c r="N7" s="213"/>
      <c r="O7" s="105"/>
      <c r="P7" s="105"/>
      <c r="Q7" s="106"/>
    </row>
    <row r="8" spans="1:17" ht="15" customHeight="1" x14ac:dyDescent="0.2">
      <c r="A8" s="214" t="s">
        <v>153</v>
      </c>
      <c r="B8" s="214"/>
      <c r="C8" s="29" t="s">
        <v>154</v>
      </c>
      <c r="D8" s="92" t="s">
        <v>140</v>
      </c>
      <c r="E8" s="22" t="s">
        <v>138</v>
      </c>
      <c r="F8" s="86">
        <v>3.2</v>
      </c>
      <c r="G8" s="33">
        <v>1.8</v>
      </c>
      <c r="H8" s="20">
        <v>1.3</v>
      </c>
      <c r="I8" s="20">
        <v>5.3</v>
      </c>
    </row>
    <row r="9" spans="1:17" ht="15" customHeight="1" x14ac:dyDescent="0.2">
      <c r="A9" s="215" t="s">
        <v>141</v>
      </c>
      <c r="B9" s="214"/>
      <c r="C9" s="29" t="s">
        <v>152</v>
      </c>
      <c r="D9" s="92" t="s">
        <v>140</v>
      </c>
      <c r="E9" s="22" t="s">
        <v>138</v>
      </c>
      <c r="F9" s="86">
        <v>3.4</v>
      </c>
      <c r="G9" s="33">
        <v>1.9</v>
      </c>
      <c r="H9" s="20">
        <v>1.4</v>
      </c>
      <c r="I9" s="20">
        <v>5.3</v>
      </c>
    </row>
    <row r="10" spans="1:17" ht="15" customHeight="1" x14ac:dyDescent="0.2">
      <c r="A10" s="215" t="s">
        <v>142</v>
      </c>
      <c r="B10" s="214"/>
      <c r="C10" s="29" t="s">
        <v>154</v>
      </c>
      <c r="D10" s="92" t="s">
        <v>140</v>
      </c>
      <c r="E10" s="22" t="s">
        <v>138</v>
      </c>
      <c r="F10" s="86">
        <v>4.5</v>
      </c>
      <c r="G10" s="33">
        <v>2.5</v>
      </c>
      <c r="H10" s="20">
        <v>1.8</v>
      </c>
      <c r="I10" s="20">
        <v>7.1</v>
      </c>
    </row>
    <row r="11" spans="1:17" ht="15" customHeight="1" x14ac:dyDescent="0.2">
      <c r="A11" s="214" t="s">
        <v>155</v>
      </c>
      <c r="B11" s="214"/>
      <c r="C11" s="29" t="s">
        <v>152</v>
      </c>
      <c r="D11" s="92" t="s">
        <v>140</v>
      </c>
      <c r="E11" s="22" t="s">
        <v>138</v>
      </c>
      <c r="F11" s="86">
        <v>3</v>
      </c>
      <c r="G11" s="33">
        <v>1.7</v>
      </c>
      <c r="H11" s="20">
        <v>1.3</v>
      </c>
      <c r="I11" s="20">
        <v>4.3</v>
      </c>
    </row>
    <row r="12" spans="1:17" ht="15" customHeight="1" x14ac:dyDescent="0.2">
      <c r="A12" s="214" t="s">
        <v>156</v>
      </c>
      <c r="B12" s="214"/>
      <c r="C12" s="29" t="s">
        <v>154</v>
      </c>
      <c r="D12" s="92" t="s">
        <v>140</v>
      </c>
      <c r="E12" s="22" t="s">
        <v>138</v>
      </c>
      <c r="F12" s="86">
        <v>4.0999999999999996</v>
      </c>
      <c r="G12" s="33">
        <v>2.2999999999999998</v>
      </c>
      <c r="H12" s="20">
        <v>1.7</v>
      </c>
      <c r="I12" s="20">
        <v>5.8</v>
      </c>
    </row>
    <row r="13" spans="1:17" ht="15" customHeight="1" x14ac:dyDescent="0.2">
      <c r="A13" s="215" t="s">
        <v>143</v>
      </c>
      <c r="B13" s="214"/>
      <c r="C13" s="22">
        <v>7.5</v>
      </c>
      <c r="D13" s="92" t="s">
        <v>140</v>
      </c>
      <c r="E13" s="22" t="s">
        <v>138</v>
      </c>
      <c r="F13" s="86">
        <v>3.6</v>
      </c>
      <c r="G13" s="33">
        <v>2</v>
      </c>
      <c r="H13" s="20">
        <v>1.5</v>
      </c>
      <c r="I13" s="20">
        <v>3.7</v>
      </c>
    </row>
    <row r="14" spans="1:17" ht="15" customHeight="1" x14ac:dyDescent="0.2">
      <c r="A14" s="214" t="s">
        <v>157</v>
      </c>
      <c r="B14" s="214"/>
      <c r="C14" s="22">
        <v>10</v>
      </c>
      <c r="D14" s="92" t="s">
        <v>140</v>
      </c>
      <c r="E14" s="22" t="s">
        <v>138</v>
      </c>
      <c r="F14" s="86">
        <v>4.7</v>
      </c>
      <c r="G14" s="33">
        <v>2.6</v>
      </c>
      <c r="H14" s="20">
        <v>2.1</v>
      </c>
      <c r="I14" s="20">
        <v>4.9000000000000004</v>
      </c>
    </row>
    <row r="15" spans="1:17" ht="15" customHeight="1" x14ac:dyDescent="0.2">
      <c r="A15" s="215" t="s">
        <v>129</v>
      </c>
      <c r="B15" s="214"/>
      <c r="C15" s="29" t="s">
        <v>158</v>
      </c>
      <c r="D15" s="92" t="s">
        <v>144</v>
      </c>
      <c r="E15" s="22" t="s">
        <v>138</v>
      </c>
      <c r="F15" s="86">
        <v>3.7</v>
      </c>
      <c r="G15" s="33">
        <v>2.6</v>
      </c>
      <c r="H15" s="20">
        <v>2.4</v>
      </c>
      <c r="I15" s="20">
        <v>2.5</v>
      </c>
    </row>
    <row r="16" spans="1:17" ht="15" customHeight="1" x14ac:dyDescent="0.2">
      <c r="A16" s="215" t="s">
        <v>128</v>
      </c>
      <c r="B16" s="214"/>
      <c r="C16" s="29" t="s">
        <v>152</v>
      </c>
      <c r="D16" s="92" t="s">
        <v>144</v>
      </c>
      <c r="E16" s="22" t="s">
        <v>138</v>
      </c>
      <c r="F16" s="86">
        <v>5.6</v>
      </c>
      <c r="G16" s="33">
        <v>3.9</v>
      </c>
      <c r="H16" s="20">
        <v>3.7</v>
      </c>
      <c r="I16" s="20">
        <v>3.7</v>
      </c>
    </row>
    <row r="17" spans="1:9" ht="15" customHeight="1" x14ac:dyDescent="0.2">
      <c r="A17" s="214" t="s">
        <v>159</v>
      </c>
      <c r="B17" s="214"/>
      <c r="C17" s="29" t="s">
        <v>158</v>
      </c>
      <c r="D17" s="92" t="s">
        <v>144</v>
      </c>
      <c r="E17" s="22" t="s">
        <v>138</v>
      </c>
      <c r="F17" s="86">
        <v>3.3</v>
      </c>
      <c r="G17" s="33">
        <v>2.2999999999999998</v>
      </c>
      <c r="H17" s="20">
        <v>2</v>
      </c>
      <c r="I17" s="20">
        <v>2.4</v>
      </c>
    </row>
    <row r="18" spans="1:9" ht="15" customHeight="1" x14ac:dyDescent="0.2">
      <c r="A18" s="214" t="s">
        <v>160</v>
      </c>
      <c r="B18" s="214"/>
      <c r="C18" s="29" t="s">
        <v>152</v>
      </c>
      <c r="D18" s="92" t="s">
        <v>144</v>
      </c>
      <c r="E18" s="22" t="s">
        <v>138</v>
      </c>
      <c r="F18" s="86">
        <v>4.9000000000000004</v>
      </c>
      <c r="G18" s="33">
        <v>3.4</v>
      </c>
      <c r="H18" s="20">
        <v>3</v>
      </c>
      <c r="I18" s="20">
        <v>3.6</v>
      </c>
    </row>
    <row r="19" spans="1:9" x14ac:dyDescent="0.2">
      <c r="A19" s="214" t="s">
        <v>161</v>
      </c>
      <c r="B19" s="214"/>
      <c r="C19" s="219">
        <v>5</v>
      </c>
      <c r="D19" s="92" t="s">
        <v>126</v>
      </c>
      <c r="E19" s="22" t="s">
        <v>138</v>
      </c>
      <c r="F19" s="220">
        <v>5.2</v>
      </c>
      <c r="G19" s="218">
        <v>3.6</v>
      </c>
      <c r="H19" s="218">
        <v>3.8</v>
      </c>
      <c r="I19" s="218">
        <v>3.6</v>
      </c>
    </row>
    <row r="20" spans="1:9" ht="15" customHeight="1" x14ac:dyDescent="0.2">
      <c r="A20" s="214"/>
      <c r="B20" s="214"/>
      <c r="C20" s="219"/>
      <c r="D20" s="92" t="s">
        <v>125</v>
      </c>
      <c r="E20" s="22" t="s">
        <v>138</v>
      </c>
      <c r="F20" s="220"/>
      <c r="G20" s="218"/>
      <c r="H20" s="218"/>
      <c r="I20" s="218"/>
    </row>
    <row r="21" spans="1:9" x14ac:dyDescent="0.2">
      <c r="A21" s="214" t="s">
        <v>162</v>
      </c>
      <c r="B21" s="214"/>
      <c r="C21" s="221">
        <v>7.5</v>
      </c>
      <c r="D21" s="92" t="s">
        <v>126</v>
      </c>
      <c r="E21" s="22" t="s">
        <v>138</v>
      </c>
      <c r="F21" s="220">
        <v>7.9</v>
      </c>
      <c r="G21" s="218">
        <v>5.5</v>
      </c>
      <c r="H21" s="218">
        <v>5.7</v>
      </c>
      <c r="I21" s="218">
        <v>5.4</v>
      </c>
    </row>
    <row r="22" spans="1:9" ht="15" customHeight="1" x14ac:dyDescent="0.2">
      <c r="A22" s="214"/>
      <c r="B22" s="214"/>
      <c r="C22" s="221"/>
      <c r="D22" s="92" t="s">
        <v>125</v>
      </c>
      <c r="E22" s="22" t="s">
        <v>138</v>
      </c>
      <c r="F22" s="220"/>
      <c r="G22" s="218"/>
      <c r="H22" s="218"/>
      <c r="I22" s="218"/>
    </row>
    <row r="23" spans="1:9" x14ac:dyDescent="0.2">
      <c r="A23" s="214" t="s">
        <v>163</v>
      </c>
      <c r="B23" s="214"/>
      <c r="C23" s="219">
        <v>5</v>
      </c>
      <c r="D23" s="92" t="s">
        <v>126</v>
      </c>
      <c r="E23" s="22" t="s">
        <v>138</v>
      </c>
      <c r="F23" s="220">
        <v>4.4000000000000004</v>
      </c>
      <c r="G23" s="218">
        <v>3.1</v>
      </c>
      <c r="H23" s="218">
        <v>2.8</v>
      </c>
      <c r="I23" s="218">
        <v>2.9</v>
      </c>
    </row>
    <row r="24" spans="1:9" x14ac:dyDescent="0.2">
      <c r="A24" s="214"/>
      <c r="B24" s="214"/>
      <c r="C24" s="219"/>
      <c r="D24" s="92" t="s">
        <v>125</v>
      </c>
      <c r="E24" s="22" t="s">
        <v>138</v>
      </c>
      <c r="F24" s="220"/>
      <c r="G24" s="218"/>
      <c r="H24" s="218"/>
      <c r="I24" s="218"/>
    </row>
    <row r="25" spans="1:9" ht="15" customHeight="1" x14ac:dyDescent="0.2">
      <c r="A25" s="214" t="s">
        <v>164</v>
      </c>
      <c r="B25" s="214"/>
      <c r="C25" s="221">
        <v>7.5</v>
      </c>
      <c r="D25" s="92" t="s">
        <v>126</v>
      </c>
      <c r="E25" s="22" t="s">
        <v>138</v>
      </c>
      <c r="F25" s="220">
        <v>6.7</v>
      </c>
      <c r="G25" s="218">
        <v>4.7</v>
      </c>
      <c r="H25" s="218">
        <v>4.2</v>
      </c>
      <c r="I25" s="218">
        <v>4.4000000000000004</v>
      </c>
    </row>
    <row r="26" spans="1:9" ht="15" customHeight="1" x14ac:dyDescent="0.2">
      <c r="A26" s="214"/>
      <c r="B26" s="214"/>
      <c r="C26" s="221"/>
      <c r="D26" s="92" t="s">
        <v>125</v>
      </c>
      <c r="E26" s="22" t="s">
        <v>138</v>
      </c>
      <c r="F26" s="220"/>
      <c r="G26" s="218"/>
      <c r="H26" s="218"/>
      <c r="I26" s="218"/>
    </row>
    <row r="27" spans="1:9" ht="15" customHeight="1" x14ac:dyDescent="0.2">
      <c r="A27" s="217" t="s">
        <v>145</v>
      </c>
      <c r="B27" s="217"/>
      <c r="C27" s="217"/>
      <c r="D27" s="217"/>
      <c r="E27" s="217"/>
      <c r="F27" s="217"/>
      <c r="G27" s="217"/>
      <c r="H27" s="217"/>
      <c r="I27" s="217"/>
    </row>
    <row r="28" spans="1:9" ht="15" customHeight="1" x14ac:dyDescent="0.2">
      <c r="A28" s="215" t="s">
        <v>146</v>
      </c>
      <c r="B28" s="215"/>
      <c r="C28" s="19">
        <v>1.5</v>
      </c>
      <c r="D28" s="93">
        <v>90</v>
      </c>
      <c r="E28" s="22" t="s">
        <v>138</v>
      </c>
      <c r="F28" s="86">
        <v>3.1</v>
      </c>
      <c r="G28" s="33">
        <v>2.8</v>
      </c>
      <c r="H28" s="33">
        <v>0.3</v>
      </c>
      <c r="I28" s="33">
        <v>9.1</v>
      </c>
    </row>
    <row r="29" spans="1:9" x14ac:dyDescent="0.2">
      <c r="A29" s="214" t="s">
        <v>165</v>
      </c>
      <c r="B29" s="214"/>
      <c r="C29" s="19">
        <v>1.5</v>
      </c>
      <c r="D29" s="93">
        <v>90</v>
      </c>
      <c r="E29" s="22" t="s">
        <v>138</v>
      </c>
      <c r="F29" s="86">
        <v>2.6</v>
      </c>
      <c r="G29" s="33">
        <v>2.5</v>
      </c>
      <c r="H29" s="33">
        <v>0.5</v>
      </c>
      <c r="I29" s="33">
        <v>4.8</v>
      </c>
    </row>
    <row r="30" spans="1:9" ht="15" customHeight="1" x14ac:dyDescent="0.2">
      <c r="A30" s="217" t="s">
        <v>147</v>
      </c>
      <c r="B30" s="217"/>
      <c r="C30" s="217"/>
      <c r="D30" s="217"/>
      <c r="E30" s="217"/>
      <c r="F30" s="217"/>
      <c r="G30" s="217"/>
      <c r="H30" s="217"/>
      <c r="I30" s="217"/>
    </row>
    <row r="31" spans="1:9" ht="15" customHeight="1" x14ac:dyDescent="0.2">
      <c r="A31" s="214" t="s">
        <v>166</v>
      </c>
      <c r="B31" s="214"/>
      <c r="C31" s="235" t="s">
        <v>148</v>
      </c>
      <c r="D31" s="92" t="s">
        <v>149</v>
      </c>
      <c r="E31" s="22" t="s">
        <v>138</v>
      </c>
      <c r="F31" s="237" t="s">
        <v>123</v>
      </c>
      <c r="G31" s="237"/>
      <c r="H31" s="237"/>
      <c r="I31" s="237"/>
    </row>
    <row r="32" spans="1:9" x14ac:dyDescent="0.2">
      <c r="A32" s="214"/>
      <c r="B32" s="214"/>
      <c r="C32" s="235"/>
      <c r="D32" s="92" t="s">
        <v>127</v>
      </c>
      <c r="E32" s="22" t="s">
        <v>138</v>
      </c>
      <c r="F32" s="237"/>
      <c r="G32" s="237"/>
      <c r="H32" s="237"/>
      <c r="I32" s="237"/>
    </row>
    <row r="33" spans="1:9" x14ac:dyDescent="0.2">
      <c r="A33" s="214" t="s">
        <v>167</v>
      </c>
      <c r="B33" s="214"/>
      <c r="C33" s="235"/>
      <c r="D33" s="93">
        <v>30</v>
      </c>
      <c r="E33" s="22" t="s">
        <v>150</v>
      </c>
      <c r="F33" s="237"/>
      <c r="G33" s="237"/>
      <c r="H33" s="237"/>
      <c r="I33" s="237"/>
    </row>
    <row r="34" spans="1:9" x14ac:dyDescent="0.2">
      <c r="A34" s="214" t="s">
        <v>168</v>
      </c>
      <c r="B34" s="214"/>
      <c r="C34" s="235"/>
      <c r="D34" s="93">
        <v>30</v>
      </c>
      <c r="E34" s="22" t="s">
        <v>138</v>
      </c>
      <c r="F34" s="237"/>
      <c r="G34" s="237"/>
      <c r="H34" s="237"/>
      <c r="I34" s="237"/>
    </row>
    <row r="35" spans="1:9" x14ac:dyDescent="0.2">
      <c r="A35" s="234" t="s">
        <v>169</v>
      </c>
      <c r="B35" s="234"/>
      <c r="C35" s="236"/>
      <c r="D35" s="94">
        <v>25</v>
      </c>
      <c r="E35" s="34" t="s">
        <v>150</v>
      </c>
      <c r="F35" s="238"/>
      <c r="G35" s="238"/>
      <c r="H35" s="238"/>
      <c r="I35" s="238"/>
    </row>
    <row r="36" spans="1:9" ht="15" customHeight="1" x14ac:dyDescent="0.2">
      <c r="A36" s="222" t="s">
        <v>105</v>
      </c>
      <c r="B36" s="223"/>
      <c r="C36" s="223"/>
      <c r="D36" s="223"/>
      <c r="E36" s="223"/>
      <c r="F36" s="223"/>
      <c r="G36" s="223"/>
      <c r="H36" s="223"/>
      <c r="I36" s="224"/>
    </row>
    <row r="37" spans="1:9" ht="15" customHeight="1" x14ac:dyDescent="0.2">
      <c r="A37" s="225" t="s">
        <v>106</v>
      </c>
      <c r="B37" s="226"/>
      <c r="C37" s="35">
        <v>25</v>
      </c>
      <c r="D37" s="95">
        <v>25</v>
      </c>
      <c r="E37" s="30" t="s">
        <v>124</v>
      </c>
      <c r="F37" s="87">
        <v>7.3</v>
      </c>
      <c r="G37" s="20">
        <v>0.6</v>
      </c>
      <c r="H37" s="20">
        <v>4.5</v>
      </c>
      <c r="I37" s="20">
        <v>12.8</v>
      </c>
    </row>
    <row r="38" spans="1:9" ht="14.25" customHeight="1" x14ac:dyDescent="0.2">
      <c r="A38" s="227" t="s">
        <v>107</v>
      </c>
      <c r="B38" s="228"/>
      <c r="C38" s="35">
        <v>25</v>
      </c>
      <c r="D38" s="95">
        <v>25</v>
      </c>
      <c r="E38" s="30" t="s">
        <v>124</v>
      </c>
      <c r="F38" s="87">
        <v>6.5</v>
      </c>
      <c r="G38" s="20">
        <v>0.6</v>
      </c>
      <c r="H38" s="20">
        <v>4</v>
      </c>
      <c r="I38" s="20">
        <v>11</v>
      </c>
    </row>
    <row r="39" spans="1:9" ht="15" x14ac:dyDescent="0.2">
      <c r="A39" s="225" t="s">
        <v>108</v>
      </c>
      <c r="B39" s="226"/>
      <c r="C39" s="35">
        <v>25</v>
      </c>
      <c r="D39" s="95">
        <v>30</v>
      </c>
      <c r="E39" s="30" t="s">
        <v>124</v>
      </c>
      <c r="F39" s="87">
        <v>9.8000000000000007</v>
      </c>
      <c r="G39" s="20">
        <v>0.8</v>
      </c>
      <c r="H39" s="20">
        <v>8.1999999999999993</v>
      </c>
      <c r="I39" s="20">
        <v>6.9</v>
      </c>
    </row>
    <row r="40" spans="1:9" ht="15" x14ac:dyDescent="0.2">
      <c r="A40" s="225" t="s">
        <v>109</v>
      </c>
      <c r="B40" s="226"/>
      <c r="C40" s="35">
        <v>25</v>
      </c>
      <c r="D40" s="95">
        <v>30</v>
      </c>
      <c r="E40" s="30" t="s">
        <v>124</v>
      </c>
      <c r="F40" s="87">
        <v>8.6</v>
      </c>
      <c r="G40" s="20">
        <v>0.7</v>
      </c>
      <c r="H40" s="20">
        <v>6.8</v>
      </c>
      <c r="I40" s="20">
        <v>6.7</v>
      </c>
    </row>
    <row r="41" spans="1:9" ht="14.25" customHeight="1" x14ac:dyDescent="0.2">
      <c r="A41" s="227" t="s">
        <v>110</v>
      </c>
      <c r="B41" s="228"/>
      <c r="C41" s="35">
        <v>25</v>
      </c>
      <c r="D41" s="95">
        <v>25</v>
      </c>
      <c r="E41" s="30" t="s">
        <v>124</v>
      </c>
      <c r="F41" s="87">
        <v>5.5</v>
      </c>
      <c r="G41" s="20">
        <v>0.5</v>
      </c>
      <c r="H41" s="20">
        <v>3.2</v>
      </c>
      <c r="I41" s="20">
        <v>13.3</v>
      </c>
    </row>
    <row r="42" spans="1:9" ht="15" customHeight="1" x14ac:dyDescent="0.2">
      <c r="A42" s="227" t="s">
        <v>111</v>
      </c>
      <c r="B42" s="228"/>
      <c r="C42" s="35">
        <v>25</v>
      </c>
      <c r="D42" s="95">
        <v>25</v>
      </c>
      <c r="E42" s="30" t="s">
        <v>124</v>
      </c>
      <c r="F42" s="87">
        <v>5</v>
      </c>
      <c r="G42" s="20">
        <v>0.5</v>
      </c>
      <c r="H42" s="20">
        <v>3.8</v>
      </c>
      <c r="I42" s="20">
        <v>12.6</v>
      </c>
    </row>
    <row r="43" spans="1:9" ht="14.25" customHeight="1" x14ac:dyDescent="0.2">
      <c r="A43" s="227" t="s">
        <v>112</v>
      </c>
      <c r="B43" s="228"/>
      <c r="C43" s="35">
        <v>25</v>
      </c>
      <c r="D43" s="95">
        <v>25</v>
      </c>
      <c r="E43" s="30" t="s">
        <v>124</v>
      </c>
      <c r="F43" s="87">
        <v>5.2</v>
      </c>
      <c r="G43" s="20">
        <v>0.5</v>
      </c>
      <c r="H43" s="20">
        <v>3.6</v>
      </c>
      <c r="I43" s="20">
        <v>12.8</v>
      </c>
    </row>
    <row r="44" spans="1:9" ht="14.25" customHeight="1" x14ac:dyDescent="0.2">
      <c r="A44" s="227" t="s">
        <v>113</v>
      </c>
      <c r="B44" s="228"/>
      <c r="C44" s="35">
        <v>30</v>
      </c>
      <c r="D44" s="95">
        <v>30</v>
      </c>
      <c r="E44" s="30" t="s">
        <v>124</v>
      </c>
      <c r="F44" s="87">
        <v>7.4</v>
      </c>
      <c r="G44" s="20">
        <v>0.7</v>
      </c>
      <c r="H44" s="20">
        <v>7.2</v>
      </c>
      <c r="I44" s="20">
        <v>12.9</v>
      </c>
    </row>
    <row r="45" spans="1:9" ht="15" customHeight="1" x14ac:dyDescent="0.2">
      <c r="A45" s="239" t="s">
        <v>114</v>
      </c>
      <c r="B45" s="240"/>
      <c r="C45" s="36"/>
      <c r="D45" s="96"/>
      <c r="E45" s="36"/>
      <c r="F45" s="88"/>
      <c r="G45" s="36"/>
      <c r="H45" s="36"/>
      <c r="I45" s="36"/>
    </row>
    <row r="46" spans="1:9" ht="15" customHeight="1" x14ac:dyDescent="0.2">
      <c r="A46" s="227" t="s">
        <v>115</v>
      </c>
      <c r="B46" s="228"/>
      <c r="C46" s="35">
        <v>50</v>
      </c>
      <c r="D46" s="95">
        <v>30</v>
      </c>
      <c r="E46" s="30" t="s">
        <v>124</v>
      </c>
      <c r="F46" s="87">
        <v>20.3</v>
      </c>
      <c r="G46" s="20">
        <v>9.14</v>
      </c>
      <c r="H46" s="20">
        <v>16</v>
      </c>
      <c r="I46" s="20">
        <v>18</v>
      </c>
    </row>
    <row r="47" spans="1:9" ht="15" customHeight="1" x14ac:dyDescent="0.2">
      <c r="A47" s="227" t="s">
        <v>116</v>
      </c>
      <c r="B47" s="228"/>
      <c r="C47" s="35">
        <v>50</v>
      </c>
      <c r="D47" s="95">
        <v>60</v>
      </c>
      <c r="E47" s="30" t="s">
        <v>124</v>
      </c>
      <c r="F47" s="87">
        <v>22.1</v>
      </c>
      <c r="G47" s="20">
        <v>9.9499999999999993</v>
      </c>
      <c r="H47" s="20">
        <v>17.5</v>
      </c>
      <c r="I47" s="20">
        <v>18.899999999999999</v>
      </c>
    </row>
    <row r="48" spans="1:9" ht="15" customHeight="1" x14ac:dyDescent="0.2">
      <c r="A48" s="225" t="s">
        <v>117</v>
      </c>
      <c r="B48" s="226"/>
      <c r="C48" s="35">
        <v>50</v>
      </c>
      <c r="D48" s="95">
        <v>30</v>
      </c>
      <c r="E48" s="30" t="s">
        <v>124</v>
      </c>
      <c r="F48" s="87">
        <v>20.6</v>
      </c>
      <c r="G48" s="20">
        <v>9.27</v>
      </c>
      <c r="H48" s="20">
        <v>19</v>
      </c>
      <c r="I48" s="20">
        <v>13.6</v>
      </c>
    </row>
    <row r="49" spans="1:9" ht="15" x14ac:dyDescent="0.2">
      <c r="A49" s="225" t="s">
        <v>118</v>
      </c>
      <c r="B49" s="226"/>
      <c r="C49" s="35">
        <v>50</v>
      </c>
      <c r="D49" s="95">
        <v>30</v>
      </c>
      <c r="E49" s="30" t="s">
        <v>124</v>
      </c>
      <c r="F49" s="87">
        <v>20.6</v>
      </c>
      <c r="G49" s="20">
        <v>9.27</v>
      </c>
      <c r="H49" s="20">
        <v>19</v>
      </c>
      <c r="I49" s="20">
        <v>13.6</v>
      </c>
    </row>
    <row r="50" spans="1:9" ht="15" x14ac:dyDescent="0.2">
      <c r="A50" s="225" t="s">
        <v>119</v>
      </c>
      <c r="B50" s="226"/>
      <c r="C50" s="35">
        <v>50</v>
      </c>
      <c r="D50" s="95">
        <v>30</v>
      </c>
      <c r="E50" s="30" t="s">
        <v>124</v>
      </c>
      <c r="F50" s="87">
        <v>20.6</v>
      </c>
      <c r="G50" s="20">
        <v>9.27</v>
      </c>
      <c r="H50" s="20">
        <v>19</v>
      </c>
      <c r="I50" s="20">
        <v>13.6</v>
      </c>
    </row>
    <row r="51" spans="1:9" ht="15" x14ac:dyDescent="0.2">
      <c r="A51" s="225" t="s">
        <v>120</v>
      </c>
      <c r="B51" s="226"/>
      <c r="C51" s="35">
        <v>50</v>
      </c>
      <c r="D51" s="95">
        <v>30</v>
      </c>
      <c r="E51" s="30" t="s">
        <v>124</v>
      </c>
      <c r="F51" s="87">
        <v>20.6</v>
      </c>
      <c r="G51" s="20">
        <v>9.27</v>
      </c>
      <c r="H51" s="20">
        <v>19</v>
      </c>
      <c r="I51" s="20">
        <v>13.6</v>
      </c>
    </row>
    <row r="52" spans="1:9" x14ac:dyDescent="0.2">
      <c r="A52" s="227" t="s">
        <v>121</v>
      </c>
      <c r="B52" s="228"/>
      <c r="C52" s="35">
        <v>60</v>
      </c>
      <c r="D52" s="95">
        <v>30</v>
      </c>
      <c r="E52" s="30" t="s">
        <v>124</v>
      </c>
      <c r="F52" s="87">
        <v>19.7</v>
      </c>
      <c r="G52" s="20">
        <v>8.8699999999999992</v>
      </c>
      <c r="H52" s="20">
        <v>15.7</v>
      </c>
      <c r="I52" s="20">
        <v>19.7</v>
      </c>
    </row>
    <row r="53" spans="1:9" x14ac:dyDescent="0.2">
      <c r="A53" s="227" t="s">
        <v>171</v>
      </c>
      <c r="B53" s="228"/>
      <c r="C53" s="35">
        <v>30</v>
      </c>
      <c r="D53" s="95">
        <v>30</v>
      </c>
      <c r="E53" s="30" t="s">
        <v>124</v>
      </c>
      <c r="F53" s="87">
        <v>6.5</v>
      </c>
      <c r="G53" s="20">
        <v>2.93</v>
      </c>
      <c r="H53" s="20">
        <v>6</v>
      </c>
      <c r="I53" s="20">
        <v>6.2</v>
      </c>
    </row>
    <row r="54" spans="1:9" x14ac:dyDescent="0.2">
      <c r="A54" s="227" t="s">
        <v>122</v>
      </c>
      <c r="B54" s="228"/>
      <c r="C54" s="35">
        <v>30</v>
      </c>
      <c r="D54" s="95">
        <v>30</v>
      </c>
      <c r="E54" s="30" t="s">
        <v>124</v>
      </c>
      <c r="F54" s="87">
        <v>7.8</v>
      </c>
      <c r="G54" s="20">
        <v>3.51</v>
      </c>
      <c r="H54" s="20">
        <v>8.1</v>
      </c>
      <c r="I54" s="20">
        <v>6.9</v>
      </c>
    </row>
    <row r="55" spans="1:9" x14ac:dyDescent="0.2">
      <c r="A55" s="25" t="s">
        <v>223</v>
      </c>
    </row>
    <row r="56" spans="1:9" ht="58.5" customHeight="1" x14ac:dyDescent="0.25">
      <c r="A56" s="241" t="s">
        <v>172</v>
      </c>
      <c r="B56" s="241"/>
      <c r="C56" s="241"/>
      <c r="D56" s="241"/>
      <c r="E56" s="241"/>
      <c r="F56" s="241"/>
      <c r="G56" s="241"/>
      <c r="H56" s="241"/>
      <c r="I56" s="241"/>
    </row>
  </sheetData>
  <sheetProtection password="B664" sheet="1" objects="1" scenarios="1" selectLockedCells="1" selectUnlockedCells="1"/>
  <mergeCells count="79">
    <mergeCell ref="A51:B51"/>
    <mergeCell ref="A52:B52"/>
    <mergeCell ref="A53:B53"/>
    <mergeCell ref="A54:B54"/>
    <mergeCell ref="A56:I56"/>
    <mergeCell ref="A50:B50"/>
    <mergeCell ref="A39:B39"/>
    <mergeCell ref="A40:B40"/>
    <mergeCell ref="A41:B41"/>
    <mergeCell ref="A42:B42"/>
    <mergeCell ref="A43:B43"/>
    <mergeCell ref="A44:B44"/>
    <mergeCell ref="A45:B45"/>
    <mergeCell ref="A46:B46"/>
    <mergeCell ref="A47:B47"/>
    <mergeCell ref="A48:B48"/>
    <mergeCell ref="A49:B49"/>
    <mergeCell ref="A36:I36"/>
    <mergeCell ref="A37:B37"/>
    <mergeCell ref="A38:B38"/>
    <mergeCell ref="F3:I3"/>
    <mergeCell ref="C2:C3"/>
    <mergeCell ref="D2:D3"/>
    <mergeCell ref="E2:E3"/>
    <mergeCell ref="A1:B3"/>
    <mergeCell ref="F1:I1"/>
    <mergeCell ref="A34:B34"/>
    <mergeCell ref="A35:B35"/>
    <mergeCell ref="A33:B33"/>
    <mergeCell ref="A30:I30"/>
    <mergeCell ref="A31:B32"/>
    <mergeCell ref="C31:C35"/>
    <mergeCell ref="F31:I35"/>
    <mergeCell ref="A29:B29"/>
    <mergeCell ref="A28:B28"/>
    <mergeCell ref="A27:I27"/>
    <mergeCell ref="F25:F26"/>
    <mergeCell ref="G25:G26"/>
    <mergeCell ref="H25:H26"/>
    <mergeCell ref="I25:I26"/>
    <mergeCell ref="A25:B26"/>
    <mergeCell ref="C25:C26"/>
    <mergeCell ref="F23:F24"/>
    <mergeCell ref="G23:G24"/>
    <mergeCell ref="H23:H24"/>
    <mergeCell ref="I23:I24"/>
    <mergeCell ref="A23:B24"/>
    <mergeCell ref="C23:C24"/>
    <mergeCell ref="F21:F22"/>
    <mergeCell ref="G21:G22"/>
    <mergeCell ref="H21:H22"/>
    <mergeCell ref="I21:I22"/>
    <mergeCell ref="A21:B22"/>
    <mergeCell ref="C21:C22"/>
    <mergeCell ref="G19:G20"/>
    <mergeCell ref="H19:H20"/>
    <mergeCell ref="I19:I20"/>
    <mergeCell ref="A19:B20"/>
    <mergeCell ref="C19:C20"/>
    <mergeCell ref="F19:F20"/>
    <mergeCell ref="A18:B18"/>
    <mergeCell ref="A17:B17"/>
    <mergeCell ref="A16:B16"/>
    <mergeCell ref="A15:B15"/>
    <mergeCell ref="A14:B14"/>
    <mergeCell ref="A13:B13"/>
    <mergeCell ref="A12:B12"/>
    <mergeCell ref="A11:B11"/>
    <mergeCell ref="A10:B10"/>
    <mergeCell ref="A9:B9"/>
    <mergeCell ref="K2:Q2"/>
    <mergeCell ref="K3:Q3"/>
    <mergeCell ref="M7:N7"/>
    <mergeCell ref="A8:B8"/>
    <mergeCell ref="A7:B7"/>
    <mergeCell ref="A6:B6"/>
    <mergeCell ref="A5:B5"/>
    <mergeCell ref="H4:I4"/>
    <mergeCell ref="A4:B4"/>
  </mergeCells>
  <pageMargins left="0.7" right="0.7" top="0.78740157499999996" bottom="0.78740157499999996"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5:E23"/>
  <sheetViews>
    <sheetView workbookViewId="0">
      <selection activeCell="A5" sqref="A5:E22"/>
    </sheetView>
  </sheetViews>
  <sheetFormatPr baseColWidth="10" defaultRowHeight="15" x14ac:dyDescent="0.25"/>
  <cols>
    <col min="1" max="1" width="18.85546875" bestFit="1" customWidth="1"/>
  </cols>
  <sheetData>
    <row r="5" spans="1:5" ht="38.25" x14ac:dyDescent="0.25">
      <c r="A5" s="1" t="s">
        <v>13</v>
      </c>
      <c r="B5" s="2" t="s">
        <v>14</v>
      </c>
      <c r="C5" s="3" t="s">
        <v>35</v>
      </c>
      <c r="D5" s="3"/>
      <c r="E5" s="9" t="s">
        <v>15</v>
      </c>
    </row>
    <row r="6" spans="1:5" ht="15" customHeight="1" x14ac:dyDescent="0.25">
      <c r="A6" s="4"/>
      <c r="B6" s="5" t="s">
        <v>16</v>
      </c>
      <c r="C6" s="5" t="s">
        <v>17</v>
      </c>
      <c r="D6" s="5" t="s">
        <v>18</v>
      </c>
      <c r="E6" s="10"/>
    </row>
    <row r="7" spans="1:5" x14ac:dyDescent="0.25">
      <c r="A7" s="4"/>
      <c r="B7" s="5"/>
      <c r="C7" s="5"/>
      <c r="D7" s="5"/>
      <c r="E7" s="10"/>
    </row>
    <row r="8" spans="1:5" x14ac:dyDescent="0.25">
      <c r="A8" s="6" t="s">
        <v>19</v>
      </c>
      <c r="B8" s="7">
        <v>28</v>
      </c>
      <c r="C8" s="7">
        <v>0</v>
      </c>
      <c r="D8" s="7">
        <v>0</v>
      </c>
      <c r="E8" s="11">
        <v>100</v>
      </c>
    </row>
    <row r="9" spans="1:5" x14ac:dyDescent="0.25">
      <c r="A9" s="6" t="s">
        <v>20</v>
      </c>
      <c r="B9" s="7">
        <v>12</v>
      </c>
      <c r="C9" s="7">
        <v>12</v>
      </c>
      <c r="D9" s="7">
        <v>17</v>
      </c>
      <c r="E9" s="11">
        <v>100</v>
      </c>
    </row>
    <row r="10" spans="1:5" x14ac:dyDescent="0.25">
      <c r="A10" s="6" t="s">
        <v>21</v>
      </c>
      <c r="B10" s="7">
        <v>27</v>
      </c>
      <c r="C10" s="7">
        <v>0</v>
      </c>
      <c r="D10" s="7">
        <v>0</v>
      </c>
      <c r="E10" s="11">
        <v>100</v>
      </c>
    </row>
    <row r="11" spans="1:5" x14ac:dyDescent="0.25">
      <c r="A11" s="6" t="s">
        <v>22</v>
      </c>
      <c r="B11" s="7">
        <v>46</v>
      </c>
      <c r="C11" s="7">
        <v>0</v>
      </c>
      <c r="D11" s="7">
        <v>0</v>
      </c>
      <c r="E11" s="11">
        <v>100</v>
      </c>
    </row>
    <row r="12" spans="1:5" x14ac:dyDescent="0.25">
      <c r="A12" s="6" t="s">
        <v>23</v>
      </c>
      <c r="B12" s="7">
        <v>0</v>
      </c>
      <c r="C12" s="7">
        <v>0</v>
      </c>
      <c r="D12" s="7">
        <v>40</v>
      </c>
      <c r="E12" s="11">
        <v>100</v>
      </c>
    </row>
    <row r="13" spans="1:5" ht="25.5" x14ac:dyDescent="0.25">
      <c r="A13" s="6" t="s">
        <v>24</v>
      </c>
      <c r="B13" s="7">
        <v>18</v>
      </c>
      <c r="C13" s="7">
        <v>46</v>
      </c>
      <c r="D13" s="7">
        <v>0</v>
      </c>
      <c r="E13" s="11">
        <v>100</v>
      </c>
    </row>
    <row r="14" spans="1:5" ht="15" customHeight="1" x14ac:dyDescent="0.25">
      <c r="A14" s="6" t="s">
        <v>25</v>
      </c>
      <c r="B14" s="7">
        <v>12</v>
      </c>
      <c r="C14" s="7">
        <v>52</v>
      </c>
      <c r="D14" s="7">
        <v>0</v>
      </c>
      <c r="E14" s="11">
        <v>100</v>
      </c>
    </row>
    <row r="15" spans="1:5" ht="15" customHeight="1" x14ac:dyDescent="0.25">
      <c r="A15" s="6" t="s">
        <v>26</v>
      </c>
      <c r="B15" s="7">
        <v>26</v>
      </c>
      <c r="C15" s="7">
        <v>0</v>
      </c>
      <c r="D15" s="7">
        <v>0</v>
      </c>
      <c r="E15" s="11">
        <v>100</v>
      </c>
    </row>
    <row r="16" spans="1:5" ht="15" customHeight="1" x14ac:dyDescent="0.25">
      <c r="A16" s="6" t="s">
        <v>27</v>
      </c>
      <c r="B16" s="7">
        <v>26</v>
      </c>
      <c r="C16" s="7">
        <v>0</v>
      </c>
      <c r="D16" s="7">
        <v>0</v>
      </c>
      <c r="E16" s="11">
        <v>100</v>
      </c>
    </row>
    <row r="17" spans="1:5" ht="15" customHeight="1" x14ac:dyDescent="0.25">
      <c r="A17" s="6" t="s">
        <v>28</v>
      </c>
      <c r="B17" s="8">
        <v>19.8</v>
      </c>
      <c r="C17" s="7">
        <v>0</v>
      </c>
      <c r="D17" s="7">
        <v>0</v>
      </c>
      <c r="E17" s="11">
        <v>100</v>
      </c>
    </row>
    <row r="18" spans="1:5" ht="15" customHeight="1" x14ac:dyDescent="0.25">
      <c r="A18" s="6" t="s">
        <v>29</v>
      </c>
      <c r="B18" s="7">
        <v>25</v>
      </c>
      <c r="C18" s="7">
        <v>15</v>
      </c>
      <c r="D18" s="7">
        <v>0</v>
      </c>
      <c r="E18" s="11">
        <v>100</v>
      </c>
    </row>
    <row r="19" spans="1:5" x14ac:dyDescent="0.25">
      <c r="A19" s="6" t="s">
        <v>30</v>
      </c>
      <c r="B19" s="7">
        <v>26</v>
      </c>
      <c r="C19" s="7">
        <v>0</v>
      </c>
      <c r="D19" s="7">
        <v>0</v>
      </c>
      <c r="E19" s="11">
        <v>100</v>
      </c>
    </row>
    <row r="20" spans="1:5" ht="25.5" x14ac:dyDescent="0.25">
      <c r="A20" s="6" t="s">
        <v>31</v>
      </c>
      <c r="B20" s="7">
        <v>15</v>
      </c>
      <c r="C20" s="7">
        <v>5</v>
      </c>
      <c r="D20" s="7">
        <v>20</v>
      </c>
      <c r="E20" s="11">
        <v>100</v>
      </c>
    </row>
    <row r="21" spans="1:5" ht="15" customHeight="1" x14ac:dyDescent="0.25">
      <c r="A21" s="6" t="s">
        <v>32</v>
      </c>
      <c r="B21" s="7">
        <v>33</v>
      </c>
      <c r="C21" s="7">
        <v>0</v>
      </c>
      <c r="D21" s="7">
        <v>0</v>
      </c>
      <c r="E21" s="11">
        <v>100</v>
      </c>
    </row>
    <row r="22" spans="1:5" ht="25.5" x14ac:dyDescent="0.25">
      <c r="A22" s="6" t="s">
        <v>33</v>
      </c>
      <c r="B22" s="7">
        <v>0</v>
      </c>
      <c r="C22" s="7">
        <v>0</v>
      </c>
      <c r="D22" s="7">
        <v>30</v>
      </c>
      <c r="E22" s="11">
        <v>100</v>
      </c>
    </row>
    <row r="23" spans="1:5" ht="15" customHeight="1" x14ac:dyDescent="0.25"/>
  </sheetData>
  <sheetProtection password="B664" sheet="1" objects="1" scenarios="1"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Hinweise</vt:lpstr>
      <vt:lpstr>Bsp. Düngedoku</vt:lpstr>
      <vt:lpstr>Düngedoku</vt:lpstr>
      <vt:lpstr>Pflanzenschutzdoku</vt:lpstr>
      <vt:lpstr>Sonstige Maßnahmen</vt:lpstr>
      <vt:lpstr>organische Dünger</vt:lpstr>
      <vt:lpstr>Mineraldünger</vt:lpstr>
    </vt:vector>
  </TitlesOfParts>
  <Company>Landkreis Biberach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Schiller, Tobias [LRA Biberach]</dc:creator>
  <cp:lastModifiedBy>Ziesel, Michael [LRA Biberach]</cp:lastModifiedBy>
  <cp:lastPrinted>2021-01-29T10:45:59Z</cp:lastPrinted>
  <dcterms:created xsi:type="dcterms:W3CDTF">2021-01-14T14:42:35Z</dcterms:created>
  <dcterms:modified xsi:type="dcterms:W3CDTF">2022-05-27T09:22:49Z</dcterms:modified>
</cp:coreProperties>
</file>